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598" activeTab="0"/>
  </bookViews>
  <sheets>
    <sheet name="4" sheetId="1" r:id="rId1"/>
  </sheets>
  <definedNames>
    <definedName name="_xlnm.Print_Titles" localSheetId="0">'4'!$6:$6</definedName>
  </definedNames>
  <calcPr fullCalcOnLoad="1"/>
</workbook>
</file>

<file path=xl/sharedStrings.xml><?xml version="1.0" encoding="utf-8"?>
<sst xmlns="http://schemas.openxmlformats.org/spreadsheetml/2006/main" count="109" uniqueCount="62">
  <si>
    <t>ÜßáõÙÝ»ñ</t>
  </si>
  <si>
    <t>î º Ô º Î ² î ì àô Â Ú àô Ü</t>
  </si>
  <si>
    <t>(»é³ÙëÛ³Ï)</t>
  </si>
  <si>
    <t>№</t>
  </si>
  <si>
    <t xml:space="preserve">êå³éáÕÇ ëÝÙ³Ý
É³ñáõÙÁ
</t>
  </si>
  <si>
    <t>¾É»Ïïñ³Ù³-
ï³Ï³ñ³ñÙ³Ý
ÁÝ¹Ñ³ïáõÙÝ»ñÇ
Ù³ëÇÝ</t>
  </si>
  <si>
    <t xml:space="preserve">ÂáõÛÉ³ïñ»ÉÇ 
ë³Ù³ÝÝ»ñÇó
É³ñÙ³Ý ß»ÕáõÙÝ»ñÇ
Ù³ëÇÝ
</t>
  </si>
  <si>
    <t>²é¨ïñ³ÛÇÝ
Ñ³ßí³éùÇ
ë³ñù»ñÇ
ëË³É
³ßË³ï³ÝùÇ
Ù³ëÇÝ</t>
  </si>
  <si>
    <t xml:space="preserve">Ø³ï³Ï³ñ³ñÇ
³ßË³ï³ÝùÇ
(³ßË³ï³-
ÏÇóÝ»ñÇ)
Ù³ëÇÝ
</t>
  </si>
  <si>
    <t>Ñ³ï</t>
  </si>
  <si>
    <t>6 (10) Ïì ëå³éáÕÝ»ñ</t>
  </si>
  <si>
    <t>4.1</t>
  </si>
  <si>
    <t>²ÛÉ
µÝáõÛÃÇ µáÕáùÝ»ñ</t>
  </si>
  <si>
    <t>â³÷Ç ÙÇ³íáñ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</si>
  <si>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</si>
  <si>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</si>
  <si>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</si>
  <si>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</si>
  <si>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</si>
  <si>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</si>
  <si>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</si>
  <si>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</si>
  <si>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</si>
  <si>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4.2</t>
  </si>
  <si>
    <t>4.3</t>
  </si>
  <si>
    <t>ëï³óí³Í µáÕáùÝ»ñÇ ù³Ý³ÏÁ</t>
  </si>
  <si>
    <t>µáÕáùÇÝ å³ï³ëË³Ý»Éáõ ÙÇçÇÝ ï¨áÕáõÃÛáõÝÁ</t>
  </si>
  <si>
    <t>´Ý³ÏãáõÃÛáõÝ</t>
  </si>
  <si>
    <t>2</t>
  </si>
  <si>
    <t>3</t>
  </si>
  <si>
    <t>4</t>
  </si>
  <si>
    <t>Ñá·áõï ëå³éáÕÝ»ñÇ ÉáõÍí³Í µáÕáùÝ»ñÇ ù³Ý³ÏÁ</t>
  </si>
  <si>
    <t>Ø³ï³Ï³ñ³ñÇ
µ³ßËÇã ó³Ýó»ñÇ
íÇ×³ÏÇ
Ù³ëÇÝ</t>
  </si>
  <si>
    <t>ûñ/
µáÕáù</t>
  </si>
  <si>
    <t>å³ï³ëË³Ýí³Í µáÕáùÝ»ñÇ ù³Ý³ÏÁ, ³Û¹ ÃíáõÙ</t>
  </si>
  <si>
    <t>1.2.1</t>
  </si>
  <si>
    <t>ë³ÑÙ³Ýí³Í Å³ÙÏ»ïÇ Ë³ËïÙ³Ùµ</t>
  </si>
  <si>
    <t>ãå³ï³ëË³Ýí³Í µáÕáùÝ»ñÇ ù³Ý³ÏÁ, ³Û¹ ÃíáõÙ</t>
  </si>
  <si>
    <t>1.3.1</t>
  </si>
  <si>
    <t>1.4</t>
  </si>
  <si>
    <t>1.5</t>
  </si>
  <si>
    <t>2.2.1</t>
  </si>
  <si>
    <t>2.3.1</t>
  </si>
  <si>
    <t>2.4</t>
  </si>
  <si>
    <t>2.5</t>
  </si>
  <si>
    <t>3.2.1</t>
  </si>
  <si>
    <t>3.3.1</t>
  </si>
  <si>
    <t>3.4</t>
  </si>
  <si>
    <t>3.5</t>
  </si>
  <si>
    <t>4.2.1</t>
  </si>
  <si>
    <t>4.3.1</t>
  </si>
  <si>
    <t>4.4</t>
  </si>
  <si>
    <t>4.5</t>
  </si>
  <si>
    <t>110 Ïì ¨ 35 Ïì å³éáÕÝ»ñ</t>
  </si>
  <si>
    <t>Ð³ßÇíÝ»ñÇ
Ï³Ù í×³ñáõÙÝ»ñÇ Ù³ëÇÝ</t>
  </si>
  <si>
    <t>Ø³ï³Ï³ñ³ñÇ ó³ÝóÇÝ
ÙÇ³Ý³Éáõ
Ù³ëÇÝ</t>
  </si>
  <si>
    <t>µáÕáùÇÝ å³ï³ëË³Ý»Éáõ
ÙÇçÇÝ ï¨áÕáõÃÛáõÝÁ</t>
  </si>
  <si>
    <t>* µ³ó³éáõÃÛ³Ùµ µÝ³ÏãáõÃÛ³Ý</t>
  </si>
  <si>
    <t>0,4 Ïì ëå³éáÕÝ»ñ*</t>
  </si>
  <si>
    <t>ëå³éáÕÝ»ñÇ ¹ÇÙáõÙ-µáÕáùÝ»ñÇ ¨ Ñ³ñó³¹ñáõÙÝ»ñÇ Ù³ëÇÝ</t>
  </si>
  <si>
    <t>I</t>
  </si>
  <si>
    <t>2010 Ã.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</si>
</sst>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Armenian"/>
      <family val="2"/>
    </font>
    <font>
      <sz val="8"/>
      <name val="Arial Armenian"/>
      <family val="2"/>
    </font>
    <font>
      <sz val="10"/>
      <name val="ArTarumianTime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TarumianTimes"/>
      <family val="1"/>
    </font>
    <font>
      <b/>
      <sz val="12"/>
      <name val="ArTarumianTimes"/>
      <family val="1"/>
    </font>
    <font>
      <sz val="12"/>
      <name val="ArTarumianTimes"/>
      <family val="1"/>
    </font>
    <font>
      <b/>
      <sz val="11"/>
      <name val="ArTarumianTimes"/>
      <family val="1"/>
    </font>
    <font>
      <b/>
      <sz val="8"/>
      <name val="Arial Armenian"/>
      <family val="2"/>
    </font>
    <font>
      <sz val="8"/>
      <name val="ArTarumianTimes"/>
      <family val="1"/>
    </font>
    <font>
      <sz val="12"/>
      <name val="Arial Armenian"/>
      <family val="2"/>
    </font>
    <font>
      <i/>
      <sz val="8"/>
      <name val="Arial"/>
      <family val="2"/>
    </font>
    <font>
      <i/>
      <sz val="8"/>
      <name val="Arial Armenian"/>
      <family val="2"/>
    </font>
    <font>
      <sz val="10"/>
      <color indexed="8"/>
      <name val="Arial Armenian"/>
      <family val="2"/>
    </font>
    <font>
      <sz val="10"/>
      <color indexed="9"/>
      <name val="Arial Armenian"/>
      <family val="2"/>
    </font>
    <font>
      <sz val="10"/>
      <color indexed="20"/>
      <name val="Arial Armenian"/>
      <family val="2"/>
    </font>
    <font>
      <b/>
      <sz val="10"/>
      <color indexed="52"/>
      <name val="Arial Armenian"/>
      <family val="2"/>
    </font>
    <font>
      <b/>
      <sz val="10"/>
      <color indexed="9"/>
      <name val="Arial Armenian"/>
      <family val="2"/>
    </font>
    <font>
      <i/>
      <sz val="10"/>
      <color indexed="23"/>
      <name val="Arial Armenian"/>
      <family val="2"/>
    </font>
    <font>
      <sz val="10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0"/>
      <color indexed="62"/>
      <name val="Arial Armenian"/>
      <family val="2"/>
    </font>
    <font>
      <sz val="10"/>
      <color indexed="52"/>
      <name val="Arial Armenian"/>
      <family val="2"/>
    </font>
    <font>
      <sz val="10"/>
      <color indexed="60"/>
      <name val="Arial Armenian"/>
      <family val="2"/>
    </font>
    <font>
      <b/>
      <sz val="10"/>
      <color indexed="63"/>
      <name val="Arial Armenian"/>
      <family val="2"/>
    </font>
    <font>
      <b/>
      <sz val="18"/>
      <color indexed="56"/>
      <name val="Cambria"/>
      <family val="2"/>
    </font>
    <font>
      <b/>
      <sz val="10"/>
      <color indexed="8"/>
      <name val="Arial Armenian"/>
      <family val="2"/>
    </font>
    <font>
      <sz val="10"/>
      <color indexed="10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9C0006"/>
      <name val="Arial Armenian"/>
      <family val="2"/>
    </font>
    <font>
      <b/>
      <sz val="10"/>
      <color rgb="FFFA7D00"/>
      <name val="Arial Armenian"/>
      <family val="2"/>
    </font>
    <font>
      <b/>
      <sz val="10"/>
      <color theme="0"/>
      <name val="Arial Armenian"/>
      <family val="2"/>
    </font>
    <font>
      <i/>
      <sz val="10"/>
      <color rgb="FF7F7F7F"/>
      <name val="Arial Armenian"/>
      <family val="2"/>
    </font>
    <font>
      <sz val="10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0"/>
      <color rgb="FF3F3F76"/>
      <name val="Arial Armenian"/>
      <family val="2"/>
    </font>
    <font>
      <sz val="10"/>
      <color rgb="FFFA7D00"/>
      <name val="Arial Armenian"/>
      <family val="2"/>
    </font>
    <font>
      <sz val="10"/>
      <color rgb="FF9C6500"/>
      <name val="Arial Armenian"/>
      <family val="2"/>
    </font>
    <font>
      <b/>
      <sz val="10"/>
      <color rgb="FF3F3F3F"/>
      <name val="Arial Armenian"/>
      <family val="2"/>
    </font>
    <font>
      <b/>
      <sz val="18"/>
      <color theme="3"/>
      <name val="Cambria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13" fillId="0" borderId="0" xfId="57" applyFont="1" applyAlignment="1">
      <alignment horizontal="center"/>
      <protection/>
    </xf>
    <xf numFmtId="0" fontId="4" fillId="0" borderId="0" xfId="65">
      <alignment/>
      <protection/>
    </xf>
    <xf numFmtId="0" fontId="4" fillId="0" borderId="10" xfId="65" applyBorder="1">
      <alignment/>
      <protection/>
    </xf>
    <xf numFmtId="49" fontId="10" fillId="0" borderId="0" xfId="65" applyNumberFormat="1" applyFont="1" applyAlignment="1">
      <alignment/>
      <protection/>
    </xf>
    <xf numFmtId="0" fontId="4" fillId="0" borderId="0" xfId="65" applyAlignment="1">
      <alignment horizontal="center"/>
      <protection/>
    </xf>
    <xf numFmtId="0" fontId="11" fillId="0" borderId="11" xfId="65" applyFont="1" applyBorder="1" applyAlignment="1">
      <alignment horizontal="center" vertical="top" wrapText="1"/>
      <protection/>
    </xf>
    <xf numFmtId="49" fontId="1" fillId="33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top" wrapText="1"/>
      <protection/>
    </xf>
    <xf numFmtId="0" fontId="3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center" vertical="top"/>
      <protection/>
    </xf>
    <xf numFmtId="0" fontId="2" fillId="0" borderId="0" xfId="65" applyFont="1" applyAlignment="1">
      <alignment vertical="center"/>
      <protection/>
    </xf>
    <xf numFmtId="49" fontId="1" fillId="0" borderId="0" xfId="65" applyNumberFormat="1" applyFont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1" fillId="0" borderId="11" xfId="65" applyFont="1" applyFill="1" applyBorder="1" applyAlignment="1">
      <alignment horizontal="center" vertical="top" wrapText="1"/>
      <protection/>
    </xf>
    <xf numFmtId="0" fontId="2" fillId="0" borderId="0" xfId="65" applyFont="1" applyAlignment="1">
      <alignment vertical="top" wrapText="1"/>
      <protection/>
    </xf>
    <xf numFmtId="0" fontId="11" fillId="0" borderId="12" xfId="65" applyFont="1" applyBorder="1" applyAlignment="1">
      <alignment horizontal="center" vertical="top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4" fillId="0" borderId="0" xfId="65" applyBorder="1">
      <alignment/>
      <protection/>
    </xf>
    <xf numFmtId="49" fontId="0" fillId="33" borderId="11" xfId="65" applyNumberFormat="1" applyFont="1" applyFill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top" wrapText="1"/>
      <protection/>
    </xf>
    <xf numFmtId="0" fontId="4" fillId="0" borderId="0" xfId="65" applyFont="1">
      <alignment/>
      <protection/>
    </xf>
    <xf numFmtId="49" fontId="1" fillId="33" borderId="0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top" wrapText="1"/>
      <protection/>
    </xf>
    <xf numFmtId="0" fontId="12" fillId="0" borderId="0" xfId="65" applyFont="1" applyBorder="1" applyAlignment="1">
      <alignment horizontal="center" vertical="top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0" fontId="15" fillId="0" borderId="11" xfId="65" applyFont="1" applyBorder="1" applyAlignment="1">
      <alignment horizontal="right" vertical="center" wrapText="1"/>
      <protection/>
    </xf>
    <xf numFmtId="0" fontId="15" fillId="0" borderId="11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 wrapText="1"/>
      <protection/>
    </xf>
    <xf numFmtId="0" fontId="8" fillId="0" borderId="0" xfId="65" applyFont="1" applyAlignment="1">
      <alignment horizontal="center" vertical="center"/>
      <protection/>
    </xf>
    <xf numFmtId="49" fontId="7" fillId="0" borderId="0" xfId="65" applyNumberFormat="1" applyFont="1" applyAlignment="1">
      <alignment horizontal="center"/>
      <protection/>
    </xf>
    <xf numFmtId="49" fontId="3" fillId="0" borderId="0" xfId="65" applyNumberFormat="1" applyFont="1" applyBorder="1" applyAlignment="1">
      <alignment horizontal="center" vertical="top"/>
      <protection/>
    </xf>
    <xf numFmtId="0" fontId="10" fillId="0" borderId="10" xfId="65" applyFont="1" applyBorder="1" applyAlignment="1">
      <alignment horizontal="center"/>
      <protection/>
    </xf>
    <xf numFmtId="0" fontId="10" fillId="0" borderId="10" xfId="65" applyFont="1" applyBorder="1" applyAlignment="1">
      <alignment horizontal="center"/>
      <protection/>
    </xf>
    <xf numFmtId="0" fontId="2" fillId="0" borderId="0" xfId="65" applyFont="1" applyAlignment="1">
      <alignment horizontal="center" vertical="top" wrapText="1"/>
      <protection/>
    </xf>
    <xf numFmtId="0" fontId="13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apk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76.1" xfId="64"/>
    <cellStyle name="Обычный_Havelvac (Dimum boxoq&amp;Larum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0" zoomScaleNormal="80" zoomScalePageLayoutView="0" workbookViewId="0" topLeftCell="A22">
      <selection activeCell="D7" sqref="D7:L38"/>
    </sheetView>
  </sheetViews>
  <sheetFormatPr defaultColWidth="9.140625" defaultRowHeight="12.75"/>
  <cols>
    <col min="1" max="1" width="5.7109375" style="2" customWidth="1"/>
    <col min="2" max="2" width="24.28125" style="2" customWidth="1"/>
    <col min="3" max="3" width="8.00390625" style="5" customWidth="1"/>
    <col min="4" max="4" width="15.140625" style="2" customWidth="1"/>
    <col min="5" max="6" width="12.8515625" style="2" customWidth="1"/>
    <col min="7" max="7" width="14.57421875" style="2" customWidth="1"/>
    <col min="8" max="8" width="14.00390625" style="2" customWidth="1"/>
    <col min="9" max="9" width="13.00390625" style="2" customWidth="1"/>
    <col min="10" max="10" width="13.8515625" style="2" customWidth="1"/>
    <col min="11" max="11" width="10.00390625" style="2" customWidth="1"/>
    <col min="12" max="12" width="9.28125" style="2" customWidth="1"/>
    <col min="13" max="16384" width="9.140625" style="2" customWidth="1"/>
  </cols>
  <sheetData>
    <row r="1" spans="1:12" ht="33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>
      <c r="A2" s="33" t="s">
        <v>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5:9" ht="14.25">
      <c r="E3" s="3"/>
      <c r="F3" s="37" t="s">
        <v>60</v>
      </c>
      <c r="G3" s="38"/>
      <c r="H3" s="3"/>
      <c r="I3" s="4" t="s">
        <v>61</v>
      </c>
    </row>
    <row r="4" spans="5:9" ht="14.25">
      <c r="E4" s="19"/>
      <c r="F4" s="36" t="s">
        <v>2</v>
      </c>
      <c r="G4" s="36"/>
      <c r="H4" s="19"/>
      <c r="I4" s="4"/>
    </row>
    <row r="5" spans="1:12" ht="69.75" customHeight="1">
      <c r="A5" s="17" t="s">
        <v>3</v>
      </c>
      <c r="B5" s="17" t="s">
        <v>4</v>
      </c>
      <c r="C5" s="17" t="s">
        <v>13</v>
      </c>
      <c r="D5" s="6" t="s">
        <v>5</v>
      </c>
      <c r="E5" s="6" t="s">
        <v>6</v>
      </c>
      <c r="F5" s="6" t="s">
        <v>7</v>
      </c>
      <c r="G5" s="6" t="s">
        <v>32</v>
      </c>
      <c r="H5" s="6" t="s">
        <v>8</v>
      </c>
      <c r="I5" s="6" t="s">
        <v>54</v>
      </c>
      <c r="J5" s="6" t="s">
        <v>55</v>
      </c>
      <c r="K5" s="6" t="s">
        <v>12</v>
      </c>
      <c r="L5" s="17" t="s">
        <v>0</v>
      </c>
    </row>
    <row r="6" spans="1:1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</row>
    <row r="7" spans="1:12" s="23" customFormat="1" ht="24.75" customHeight="1">
      <c r="A7" s="20">
        <v>1</v>
      </c>
      <c r="B7" s="21" t="s">
        <v>53</v>
      </c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ht="24.75" customHeight="1">
      <c r="A8" s="7" t="s">
        <v>14</v>
      </c>
      <c r="B8" s="8" t="s">
        <v>25</v>
      </c>
      <c r="C8" s="18" t="s">
        <v>9</v>
      </c>
      <c r="D8" s="9"/>
      <c r="E8" s="9"/>
      <c r="F8" s="9"/>
      <c r="G8" s="9"/>
      <c r="H8" s="9"/>
      <c r="I8" s="9"/>
      <c r="J8" s="9"/>
      <c r="K8" s="9"/>
      <c r="L8" s="9"/>
    </row>
    <row r="9" spans="1:12" ht="24.75" customHeight="1">
      <c r="A9" s="7" t="s">
        <v>15</v>
      </c>
      <c r="B9" s="8" t="s">
        <v>34</v>
      </c>
      <c r="C9" s="18" t="s">
        <v>9</v>
      </c>
      <c r="D9" s="9"/>
      <c r="E9" s="9"/>
      <c r="F9" s="9"/>
      <c r="G9" s="9"/>
      <c r="H9" s="9"/>
      <c r="I9" s="9"/>
      <c r="J9" s="9"/>
      <c r="K9" s="9"/>
      <c r="L9" s="9"/>
    </row>
    <row r="10" spans="1:12" ht="24.75" customHeight="1">
      <c r="A10" s="29" t="s">
        <v>35</v>
      </c>
      <c r="B10" s="30" t="s">
        <v>36</v>
      </c>
      <c r="C10" s="31" t="s">
        <v>9</v>
      </c>
      <c r="D10" s="9"/>
      <c r="E10" s="9"/>
      <c r="F10" s="9"/>
      <c r="G10" s="9"/>
      <c r="H10" s="9"/>
      <c r="I10" s="9"/>
      <c r="J10" s="9"/>
      <c r="K10" s="9"/>
      <c r="L10" s="9"/>
    </row>
    <row r="11" spans="1:12" ht="24.75" customHeight="1">
      <c r="A11" s="7" t="s">
        <v>16</v>
      </c>
      <c r="B11" s="8" t="s">
        <v>37</v>
      </c>
      <c r="C11" s="18" t="s">
        <v>9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24.75" customHeight="1">
      <c r="A12" s="29" t="s">
        <v>38</v>
      </c>
      <c r="B12" s="30" t="s">
        <v>36</v>
      </c>
      <c r="C12" s="31" t="s">
        <v>9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7" t="s">
        <v>39</v>
      </c>
      <c r="B13" s="8" t="s">
        <v>31</v>
      </c>
      <c r="C13" s="18" t="s">
        <v>9</v>
      </c>
      <c r="D13" s="9"/>
      <c r="E13" s="9"/>
      <c r="F13" s="9"/>
      <c r="G13" s="9"/>
      <c r="H13" s="9"/>
      <c r="I13" s="9"/>
      <c r="J13" s="9"/>
      <c r="K13" s="9"/>
      <c r="L13" s="9"/>
    </row>
    <row r="14" spans="1:12" ht="24.75" customHeight="1">
      <c r="A14" s="7" t="s">
        <v>40</v>
      </c>
      <c r="B14" s="8" t="s">
        <v>56</v>
      </c>
      <c r="C14" s="18" t="s">
        <v>33</v>
      </c>
      <c r="D14" s="9"/>
      <c r="E14" s="9"/>
      <c r="F14" s="9"/>
      <c r="G14" s="9"/>
      <c r="H14" s="9"/>
      <c r="I14" s="9"/>
      <c r="J14" s="9"/>
      <c r="K14" s="9"/>
      <c r="L14" s="9"/>
    </row>
    <row r="15" spans="1:12" s="23" customFormat="1" ht="24.75" customHeight="1">
      <c r="A15" s="20" t="s">
        <v>28</v>
      </c>
      <c r="B15" s="21" t="s">
        <v>10</v>
      </c>
      <c r="C15" s="21"/>
      <c r="D15" s="9"/>
      <c r="E15" s="9"/>
      <c r="F15" s="9"/>
      <c r="G15" s="9"/>
      <c r="H15" s="9"/>
      <c r="I15" s="9"/>
      <c r="J15" s="9"/>
      <c r="K15" s="9"/>
      <c r="L15" s="9"/>
    </row>
    <row r="16" spans="1:12" ht="24.75" customHeight="1">
      <c r="A16" s="7" t="s">
        <v>17</v>
      </c>
      <c r="B16" s="8" t="s">
        <v>25</v>
      </c>
      <c r="C16" s="18" t="s">
        <v>9</v>
      </c>
      <c r="D16" s="9"/>
      <c r="E16" s="9"/>
      <c r="F16" s="9"/>
      <c r="G16" s="9"/>
      <c r="H16" s="9"/>
      <c r="I16" s="9"/>
      <c r="J16" s="9"/>
      <c r="K16" s="9"/>
      <c r="L16" s="9"/>
    </row>
    <row r="17" spans="1:12" ht="24.75" customHeight="1">
      <c r="A17" s="7" t="s">
        <v>18</v>
      </c>
      <c r="B17" s="8" t="s">
        <v>34</v>
      </c>
      <c r="C17" s="18" t="s">
        <v>9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ht="24.75" customHeight="1">
      <c r="A18" s="29" t="s">
        <v>41</v>
      </c>
      <c r="B18" s="30" t="s">
        <v>36</v>
      </c>
      <c r="C18" s="31" t="s">
        <v>9</v>
      </c>
      <c r="D18" s="9"/>
      <c r="E18" s="9"/>
      <c r="F18" s="9"/>
      <c r="G18" s="9"/>
      <c r="H18" s="9"/>
      <c r="I18" s="9"/>
      <c r="J18" s="9"/>
      <c r="K18" s="9"/>
      <c r="L18" s="9"/>
    </row>
    <row r="19" spans="1:12" ht="24.75" customHeight="1">
      <c r="A19" s="7" t="s">
        <v>19</v>
      </c>
      <c r="B19" s="8" t="s">
        <v>37</v>
      </c>
      <c r="C19" s="18" t="s">
        <v>9</v>
      </c>
      <c r="D19" s="9"/>
      <c r="E19" s="9"/>
      <c r="F19" s="9"/>
      <c r="G19" s="9"/>
      <c r="H19" s="9"/>
      <c r="I19" s="9"/>
      <c r="J19" s="9"/>
      <c r="K19" s="9"/>
      <c r="L19" s="9"/>
    </row>
    <row r="20" spans="1:12" ht="24.75" customHeight="1">
      <c r="A20" s="29" t="s">
        <v>42</v>
      </c>
      <c r="B20" s="30" t="s">
        <v>36</v>
      </c>
      <c r="C20" s="31" t="s">
        <v>9</v>
      </c>
      <c r="D20" s="9"/>
      <c r="E20" s="9"/>
      <c r="F20" s="9"/>
      <c r="G20" s="9"/>
      <c r="H20" s="9"/>
      <c r="I20" s="9"/>
      <c r="J20" s="9"/>
      <c r="K20" s="9"/>
      <c r="L20" s="9"/>
    </row>
    <row r="21" spans="1:12" ht="24.75" customHeight="1">
      <c r="A21" s="7" t="s">
        <v>43</v>
      </c>
      <c r="B21" s="8" t="s">
        <v>31</v>
      </c>
      <c r="C21" s="18" t="s">
        <v>9</v>
      </c>
      <c r="D21" s="9"/>
      <c r="E21" s="9"/>
      <c r="F21" s="9"/>
      <c r="G21" s="9"/>
      <c r="H21" s="9"/>
      <c r="I21" s="9"/>
      <c r="J21" s="9"/>
      <c r="K21" s="9"/>
      <c r="L21" s="9"/>
    </row>
    <row r="22" spans="1:12" ht="24.75" customHeight="1">
      <c r="A22" s="7" t="s">
        <v>44</v>
      </c>
      <c r="B22" s="8" t="s">
        <v>26</v>
      </c>
      <c r="C22" s="18" t="s">
        <v>33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3" customFormat="1" ht="24.75" customHeight="1">
      <c r="A23" s="20" t="s">
        <v>29</v>
      </c>
      <c r="B23" s="21" t="s">
        <v>58</v>
      </c>
      <c r="C23" s="21"/>
      <c r="D23" s="9"/>
      <c r="E23" s="9"/>
      <c r="F23" s="9"/>
      <c r="G23" s="9"/>
      <c r="H23" s="9"/>
      <c r="I23" s="9"/>
      <c r="J23" s="9"/>
      <c r="K23" s="9"/>
      <c r="L23" s="9"/>
    </row>
    <row r="24" spans="1:12" ht="24.75" customHeight="1">
      <c r="A24" s="7" t="s">
        <v>20</v>
      </c>
      <c r="B24" s="8" t="s">
        <v>25</v>
      </c>
      <c r="C24" s="18" t="s">
        <v>9</v>
      </c>
      <c r="D24" s="9">
        <v>10</v>
      </c>
      <c r="E24" s="9">
        <v>6</v>
      </c>
      <c r="F24" s="9">
        <f>2+14</f>
        <v>16</v>
      </c>
      <c r="G24" s="9">
        <f>3+2</f>
        <v>5</v>
      </c>
      <c r="H24" s="9">
        <f>2+3</f>
        <v>5</v>
      </c>
      <c r="I24" s="9">
        <f>1+8</f>
        <v>9</v>
      </c>
      <c r="J24" s="9"/>
      <c r="K24" s="9"/>
      <c r="L24" s="9"/>
    </row>
    <row r="25" spans="1:12" ht="24.75" customHeight="1">
      <c r="A25" s="7" t="s">
        <v>21</v>
      </c>
      <c r="B25" s="8" t="s">
        <v>34</v>
      </c>
      <c r="C25" s="18" t="s">
        <v>9</v>
      </c>
      <c r="D25" s="9">
        <v>10</v>
      </c>
      <c r="E25" s="9">
        <v>6</v>
      </c>
      <c r="F25" s="9">
        <f>2+14</f>
        <v>16</v>
      </c>
      <c r="G25" s="9">
        <f>3+2</f>
        <v>5</v>
      </c>
      <c r="H25" s="9">
        <f>2+3</f>
        <v>5</v>
      </c>
      <c r="I25" s="9">
        <f>1+8</f>
        <v>9</v>
      </c>
      <c r="J25" s="9"/>
      <c r="K25" s="9"/>
      <c r="L25" s="9"/>
    </row>
    <row r="26" spans="1:12" ht="24.75" customHeight="1">
      <c r="A26" s="7" t="s">
        <v>45</v>
      </c>
      <c r="B26" s="30" t="s">
        <v>36</v>
      </c>
      <c r="C26" s="31" t="s">
        <v>9</v>
      </c>
      <c r="D26" s="9"/>
      <c r="E26" s="9"/>
      <c r="F26" s="9"/>
      <c r="G26" s="9"/>
      <c r="H26" s="9">
        <f>2</f>
        <v>2</v>
      </c>
      <c r="I26" s="9"/>
      <c r="J26" s="9"/>
      <c r="K26" s="9"/>
      <c r="L26" s="9"/>
    </row>
    <row r="27" spans="1:12" ht="24.75" customHeight="1">
      <c r="A27" s="7" t="s">
        <v>22</v>
      </c>
      <c r="B27" s="8" t="s">
        <v>37</v>
      </c>
      <c r="C27" s="18" t="s">
        <v>9</v>
      </c>
      <c r="D27" s="9">
        <f aca="true" t="shared" si="0" ref="D27:I27">D24-D25</f>
        <v>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 t="shared" si="0"/>
        <v>0</v>
      </c>
      <c r="J27" s="9"/>
      <c r="K27" s="9"/>
      <c r="L27" s="9"/>
    </row>
    <row r="28" spans="1:12" ht="24.75" customHeight="1">
      <c r="A28" s="7" t="s">
        <v>46</v>
      </c>
      <c r="B28" s="30" t="s">
        <v>36</v>
      </c>
      <c r="C28" s="31" t="s">
        <v>9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 ht="24.75" customHeight="1">
      <c r="A29" s="7" t="s">
        <v>47</v>
      </c>
      <c r="B29" s="8" t="s">
        <v>31</v>
      </c>
      <c r="C29" s="18" t="s">
        <v>9</v>
      </c>
      <c r="D29" s="9">
        <v>10</v>
      </c>
      <c r="E29" s="9">
        <v>6</v>
      </c>
      <c r="F29" s="9">
        <f>0+14</f>
        <v>14</v>
      </c>
      <c r="G29" s="9">
        <f>2+2</f>
        <v>4</v>
      </c>
      <c r="H29" s="9">
        <f>0+3</f>
        <v>3</v>
      </c>
      <c r="I29" s="9">
        <f>1+8</f>
        <v>9</v>
      </c>
      <c r="J29" s="9"/>
      <c r="K29" s="9"/>
      <c r="L29" s="9"/>
    </row>
    <row r="30" spans="1:12" ht="24.75" customHeight="1">
      <c r="A30" s="7" t="s">
        <v>48</v>
      </c>
      <c r="B30" s="8" t="s">
        <v>56</v>
      </c>
      <c r="C30" s="18" t="s">
        <v>33</v>
      </c>
      <c r="D30" s="9">
        <v>5</v>
      </c>
      <c r="E30" s="9">
        <v>5</v>
      </c>
      <c r="F30" s="9">
        <v>5</v>
      </c>
      <c r="G30" s="9">
        <v>7</v>
      </c>
      <c r="H30" s="9">
        <v>9</v>
      </c>
      <c r="I30" s="9">
        <v>4</v>
      </c>
      <c r="J30" s="9"/>
      <c r="K30" s="9"/>
      <c r="L30" s="9"/>
    </row>
    <row r="31" spans="1:12" s="23" customFormat="1" ht="24.75" customHeight="1">
      <c r="A31" s="20" t="s">
        <v>30</v>
      </c>
      <c r="B31" s="21" t="s">
        <v>27</v>
      </c>
      <c r="C31" s="21"/>
      <c r="D31" s="9"/>
      <c r="E31" s="9"/>
      <c r="F31" s="9"/>
      <c r="G31" s="9"/>
      <c r="H31" s="9"/>
      <c r="I31" s="9"/>
      <c r="J31" s="9"/>
      <c r="K31" s="9"/>
      <c r="L31" s="9"/>
    </row>
    <row r="32" spans="1:12" ht="24.75" customHeight="1">
      <c r="A32" s="7" t="s">
        <v>11</v>
      </c>
      <c r="B32" s="8" t="s">
        <v>25</v>
      </c>
      <c r="C32" s="18" t="s">
        <v>9</v>
      </c>
      <c r="D32" s="9">
        <f>8+1+54+3</f>
        <v>66</v>
      </c>
      <c r="E32" s="9">
        <f>46+1+116+7+4+12+3+51+4</f>
        <v>244</v>
      </c>
      <c r="F32" s="9">
        <f>25+11+157+17+147+2</f>
        <v>359</v>
      </c>
      <c r="G32" s="9">
        <f>14+2+9+2+5+5</f>
        <v>37</v>
      </c>
      <c r="H32" s="9">
        <f>18+2+2+10</f>
        <v>32</v>
      </c>
      <c r="I32" s="9">
        <f>17+22+16+2+52+30</f>
        <v>139</v>
      </c>
      <c r="J32" s="9"/>
      <c r="K32" s="9">
        <f>14+30+3+2</f>
        <v>49</v>
      </c>
      <c r="L32" s="9"/>
    </row>
    <row r="33" spans="1:12" ht="24.75" customHeight="1">
      <c r="A33" s="7" t="s">
        <v>23</v>
      </c>
      <c r="B33" s="8" t="s">
        <v>34</v>
      </c>
      <c r="C33" s="18" t="s">
        <v>9</v>
      </c>
      <c r="D33" s="9">
        <f>0+1+8+54+2</f>
        <v>65</v>
      </c>
      <c r="E33" s="9">
        <f>46+1+116+7+4+12+49+4</f>
        <v>239</v>
      </c>
      <c r="F33" s="9">
        <f>22+11+157+17+145+1</f>
        <v>353</v>
      </c>
      <c r="G33" s="9">
        <f>10+2+9+2+5+5</f>
        <v>33</v>
      </c>
      <c r="H33" s="9">
        <f>14+2+2+9</f>
        <v>27</v>
      </c>
      <c r="I33" s="9">
        <f>17+22+16+2+49+26</f>
        <v>132</v>
      </c>
      <c r="J33" s="9"/>
      <c r="K33" s="9">
        <f>14+30+3+2</f>
        <v>49</v>
      </c>
      <c r="L33" s="9"/>
    </row>
    <row r="34" spans="1:12" ht="24.75" customHeight="1">
      <c r="A34" s="7" t="s">
        <v>49</v>
      </c>
      <c r="B34" s="30" t="s">
        <v>36</v>
      </c>
      <c r="C34" s="31" t="s">
        <v>9</v>
      </c>
      <c r="D34" s="9">
        <f>0</f>
        <v>0</v>
      </c>
      <c r="E34" s="9">
        <f>0</f>
        <v>0</v>
      </c>
      <c r="F34" s="9">
        <f>2</f>
        <v>2</v>
      </c>
      <c r="G34" s="9">
        <f>3</f>
        <v>3</v>
      </c>
      <c r="H34" s="9">
        <f>3</f>
        <v>3</v>
      </c>
      <c r="I34" s="9">
        <f>0</f>
        <v>0</v>
      </c>
      <c r="J34" s="9"/>
      <c r="K34" s="9"/>
      <c r="L34" s="9"/>
    </row>
    <row r="35" spans="1:12" ht="24.75" customHeight="1">
      <c r="A35" s="7" t="s">
        <v>24</v>
      </c>
      <c r="B35" s="8" t="s">
        <v>37</v>
      </c>
      <c r="C35" s="18" t="s">
        <v>9</v>
      </c>
      <c r="D35" s="9">
        <f aca="true" t="shared" si="1" ref="D35:I35">D32-D33</f>
        <v>1</v>
      </c>
      <c r="E35" s="9">
        <f t="shared" si="1"/>
        <v>5</v>
      </c>
      <c r="F35" s="9">
        <f t="shared" si="1"/>
        <v>6</v>
      </c>
      <c r="G35" s="9">
        <f t="shared" si="1"/>
        <v>4</v>
      </c>
      <c r="H35" s="9">
        <f t="shared" si="1"/>
        <v>5</v>
      </c>
      <c r="I35" s="9">
        <f t="shared" si="1"/>
        <v>7</v>
      </c>
      <c r="J35" s="9"/>
      <c r="K35" s="9">
        <f>K32-K33</f>
        <v>0</v>
      </c>
      <c r="L35" s="9"/>
    </row>
    <row r="36" spans="1:12" ht="24.75" customHeight="1">
      <c r="A36" s="7" t="s">
        <v>50</v>
      </c>
      <c r="B36" s="30" t="s">
        <v>36</v>
      </c>
      <c r="C36" s="31" t="s">
        <v>9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ht="24.75" customHeight="1">
      <c r="A37" s="7" t="s">
        <v>51</v>
      </c>
      <c r="B37" s="8" t="s">
        <v>31</v>
      </c>
      <c r="C37" s="18" t="s">
        <v>9</v>
      </c>
      <c r="D37" s="9">
        <f>1+8+54+2</f>
        <v>65</v>
      </c>
      <c r="E37" s="9">
        <f>43+1+116+7+4+12+1+43+3</f>
        <v>230</v>
      </c>
      <c r="F37" s="9">
        <f>8+4+17+134+1</f>
        <v>164</v>
      </c>
      <c r="G37" s="9">
        <f>6+1+9+2+4+2</f>
        <v>24</v>
      </c>
      <c r="H37" s="9">
        <f>3+2+1+4</f>
        <v>10</v>
      </c>
      <c r="I37" s="9">
        <f>17+20+16+30+10</f>
        <v>93</v>
      </c>
      <c r="J37" s="9"/>
      <c r="K37" s="9">
        <f>13+30+3+2</f>
        <v>48</v>
      </c>
      <c r="L37" s="9"/>
    </row>
    <row r="38" spans="1:12" ht="24.75" customHeight="1">
      <c r="A38" s="7" t="s">
        <v>52</v>
      </c>
      <c r="B38" s="8" t="s">
        <v>56</v>
      </c>
      <c r="C38" s="18" t="s">
        <v>33</v>
      </c>
      <c r="D38" s="9">
        <v>4</v>
      </c>
      <c r="E38" s="9">
        <v>3</v>
      </c>
      <c r="F38" s="9">
        <v>3</v>
      </c>
      <c r="G38" s="9">
        <v>9</v>
      </c>
      <c r="H38" s="9">
        <v>9</v>
      </c>
      <c r="I38" s="9">
        <v>4</v>
      </c>
      <c r="J38" s="9"/>
      <c r="K38" s="9">
        <v>5</v>
      </c>
      <c r="L38" s="9"/>
    </row>
    <row r="39" spans="1:12" ht="10.5" customHeight="1">
      <c r="A39" s="24"/>
      <c r="B39" s="25"/>
      <c r="C39" s="26"/>
      <c r="D39" s="27"/>
      <c r="E39" s="27"/>
      <c r="F39" s="28"/>
      <c r="G39" s="28"/>
      <c r="H39" s="28"/>
      <c r="I39" s="28"/>
      <c r="J39" s="28"/>
      <c r="K39" s="28"/>
      <c r="L39" s="28"/>
    </row>
    <row r="40" spans="1:7" s="10" customFormat="1" ht="15" customHeight="1">
      <c r="A40" s="11"/>
      <c r="B40" s="39" t="s">
        <v>57</v>
      </c>
      <c r="C40" s="39"/>
      <c r="D40" s="16"/>
      <c r="E40" s="16"/>
      <c r="F40" s="16"/>
      <c r="G40" s="16"/>
    </row>
    <row r="41" spans="2:11" s="10" customFormat="1" ht="15.75" customHeight="1">
      <c r="B41" s="32"/>
      <c r="C41" s="32"/>
      <c r="D41" s="32"/>
      <c r="E41" s="32"/>
      <c r="F41" s="32"/>
      <c r="G41" s="32"/>
      <c r="H41" s="32"/>
      <c r="I41" s="32"/>
      <c r="J41" s="32"/>
      <c r="K41" s="14"/>
    </row>
    <row r="42" spans="2:11" s="10" customFormat="1" ht="12.75" customHeight="1">
      <c r="B42" s="32"/>
      <c r="C42" s="32"/>
      <c r="D42" s="32"/>
      <c r="E42" s="32"/>
      <c r="F42" s="14"/>
      <c r="G42" s="32"/>
      <c r="H42" s="32"/>
      <c r="I42" s="32"/>
      <c r="J42" s="32"/>
      <c r="K42" s="32"/>
    </row>
    <row r="43" spans="4:11" s="10" customFormat="1" ht="15" customHeight="1">
      <c r="D43" s="13"/>
      <c r="F43" s="12"/>
      <c r="H43" s="14"/>
      <c r="I43" s="14"/>
      <c r="J43" s="14"/>
      <c r="K43" s="14"/>
    </row>
    <row r="44" spans="2:6" s="10" customFormat="1" ht="15" customHeight="1">
      <c r="B44" s="41"/>
      <c r="C44" s="41"/>
      <c r="D44" s="41"/>
      <c r="E44" s="41"/>
      <c r="F44" s="1"/>
    </row>
    <row r="46" spans="2:11" ht="12.75">
      <c r="B46" s="32"/>
      <c r="C46" s="32"/>
      <c r="D46" s="32"/>
      <c r="E46" s="32"/>
      <c r="F46" s="32"/>
      <c r="G46" s="32"/>
      <c r="H46" s="32"/>
      <c r="I46" s="32"/>
      <c r="J46" s="32"/>
      <c r="K46" s="14"/>
    </row>
    <row r="47" spans="2:11" ht="12.75">
      <c r="B47" s="32"/>
      <c r="C47" s="32"/>
      <c r="D47" s="32"/>
      <c r="E47" s="32"/>
      <c r="F47" s="14"/>
      <c r="G47" s="32"/>
      <c r="H47" s="32"/>
      <c r="I47" s="32"/>
      <c r="J47" s="32"/>
      <c r="K47" s="32"/>
    </row>
    <row r="48" spans="2:11" ht="12.75">
      <c r="B48" s="10"/>
      <c r="C48" s="10"/>
      <c r="D48" s="13"/>
      <c r="E48" s="10"/>
      <c r="F48" s="12"/>
      <c r="G48" s="10"/>
      <c r="H48" s="14"/>
      <c r="I48" s="14"/>
      <c r="J48" s="14"/>
      <c r="K48" s="14"/>
    </row>
    <row r="49" spans="2:11" ht="15">
      <c r="B49" s="40"/>
      <c r="C49" s="40"/>
      <c r="D49" s="40"/>
      <c r="E49" s="40"/>
      <c r="F49" s="1"/>
      <c r="G49" s="10"/>
      <c r="H49" s="10"/>
      <c r="I49" s="10"/>
      <c r="J49" s="10"/>
      <c r="K49" s="10"/>
    </row>
  </sheetData>
  <sheetProtection/>
  <mergeCells count="13">
    <mergeCell ref="B46:J46"/>
    <mergeCell ref="B47:E47"/>
    <mergeCell ref="G47:K47"/>
    <mergeCell ref="B49:E49"/>
    <mergeCell ref="G42:K42"/>
    <mergeCell ref="B42:E42"/>
    <mergeCell ref="B44:E44"/>
    <mergeCell ref="B41:J41"/>
    <mergeCell ref="A2:L2"/>
    <mergeCell ref="A1:L1"/>
    <mergeCell ref="F4:G4"/>
    <mergeCell ref="F3:G3"/>
    <mergeCell ref="B40:C40"/>
  </mergeCells>
  <printOptions horizontalCentered="1"/>
  <pageMargins left="0.15748031496062992" right="0.15748031496062992" top="0.2755905511811024" bottom="0.2755905511811024" header="0.1968503937007874" footer="0.1968503937007874"/>
  <pageSetup horizontalDpi="600" verticalDpi="600" orientation="landscape" paperSize="9" scale="95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Ashot Minasyan</cp:lastModifiedBy>
  <cp:lastPrinted>2009-04-30T04:28:45Z</cp:lastPrinted>
  <dcterms:created xsi:type="dcterms:W3CDTF">2005-03-18T06:54:59Z</dcterms:created>
  <dcterms:modified xsi:type="dcterms:W3CDTF">2010-04-28T09:54:33Z</dcterms:modified>
  <cp:category/>
  <cp:version/>
  <cp:contentType/>
  <cp:contentStatus/>
</cp:coreProperties>
</file>