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753" activeTab="0"/>
  </bookViews>
  <sheets>
    <sheet name="Ընդհատումներ 2020 I" sheetId="1" r:id="rId1"/>
  </sheets>
  <definedNames>
    <definedName name="_xlnm._FilterDatabase" localSheetId="0" hidden="1">'Ընդհատումներ 2020 I'!$A$13:$Q$124</definedName>
    <definedName name="_xlnm.Print_Area" localSheetId="0">'Ընդհատումներ 2020 I'!$A$1:$M$127</definedName>
  </definedNames>
  <calcPr fullCalcOnLoad="1"/>
</workbook>
</file>

<file path=xl/sharedStrings.xml><?xml version="1.0" encoding="utf-8"?>
<sst xmlns="http://schemas.openxmlformats.org/spreadsheetml/2006/main" count="825" uniqueCount="285">
  <si>
    <t xml:space="preserve"> </t>
  </si>
  <si>
    <t>Ընկերության մասնաճյուղի անվանումը</t>
  </si>
  <si>
    <t>Բնակավայրի անվանումը                             (գազազրկված տարածք)</t>
  </si>
  <si>
    <t>Մարզ</t>
  </si>
  <si>
    <t>Արագածոտնի ԳԳՄ</t>
  </si>
  <si>
    <t>Արագածոտն</t>
  </si>
  <si>
    <t>Շիրակի ԳԳՄ</t>
  </si>
  <si>
    <t>Շիրակ</t>
  </si>
  <si>
    <t>Լոռու ԳԳՄ</t>
  </si>
  <si>
    <t>Լոռի</t>
  </si>
  <si>
    <t>Կոտայքի ԳԳՄ</t>
  </si>
  <si>
    <t>Կոտայք</t>
  </si>
  <si>
    <t>Աբովյանի ԳԳՄ</t>
  </si>
  <si>
    <t>Տավուշի ԳԳՄ</t>
  </si>
  <si>
    <t>Տավուշ</t>
  </si>
  <si>
    <t>Արմավիրի ԳԳՄ</t>
  </si>
  <si>
    <t>Արմավիր</t>
  </si>
  <si>
    <t>Արտաշատի ԳԳՄ</t>
  </si>
  <si>
    <t>Արարատի ԳԳՄ</t>
  </si>
  <si>
    <t>Սյունիքի ԳԳՄ</t>
  </si>
  <si>
    <t>Գեղարքունիք</t>
  </si>
  <si>
    <t>Մարտունու ԳԳՄ</t>
  </si>
  <si>
    <t>Վայոց Ձորի ԳԳՄ</t>
  </si>
  <si>
    <t>Գավառի ԳԳՄ</t>
  </si>
  <si>
    <t>Քաղաք, գյուղ</t>
  </si>
  <si>
    <t>Ընդհատման պատճառը` 
ըստ բնույթի</t>
  </si>
  <si>
    <t>Ընդհատման տևողությունը
 (րոպե)</t>
  </si>
  <si>
    <t>Յու. Նազարյան</t>
  </si>
  <si>
    <t>Գազի բաշխիչ ցանցի էներգատեղակայանք, որի խափանման կամ պլանային նորոգման պատճառով
 տեղի է ունեցել ընդհատումը</t>
  </si>
  <si>
    <t>Գազատարի տրամագիծը (մմ)</t>
  </si>
  <si>
    <t>Ստորգետնյա կամ վերգետնյա գազատար</t>
  </si>
  <si>
    <t>Սարքավորումը (անվանումը)</t>
  </si>
  <si>
    <t>Ընդհատման ամսաթիվը</t>
  </si>
  <si>
    <t>Ընդհատման ժամը</t>
  </si>
  <si>
    <t>վերգետնյա</t>
  </si>
  <si>
    <t>ստորգետնյա</t>
  </si>
  <si>
    <t>գազատար</t>
  </si>
  <si>
    <t>NN</t>
  </si>
  <si>
    <t>ք. Վանաձոր</t>
  </si>
  <si>
    <t>Սևանի ԳԳՄ</t>
  </si>
  <si>
    <t>Արարատ</t>
  </si>
  <si>
    <t>Տեղեկատվություն սպառողների գազամատակարարաման ընդհատման դեպքերի վերաբերյալ</t>
  </si>
  <si>
    <t>ԳԲՑ և ՆԳՀ Շ ու Ս բաժնի պետ՝</t>
  </si>
  <si>
    <t>Աջափնյակ-Դավիթաշեն</t>
  </si>
  <si>
    <t>ավտոմեքենայի հարված գազատարին</t>
  </si>
  <si>
    <t>Աբովյան</t>
  </si>
  <si>
    <t>-</t>
  </si>
  <si>
    <t>10:00</t>
  </si>
  <si>
    <t>10:30</t>
  </si>
  <si>
    <t>միջին</t>
  </si>
  <si>
    <t>09:00</t>
  </si>
  <si>
    <t>13:30</t>
  </si>
  <si>
    <t>ցածր</t>
  </si>
  <si>
    <t>11:00</t>
  </si>
  <si>
    <t>12:00</t>
  </si>
  <si>
    <t>Գազատարի ճնշումը (ցածր, միջին կամ բարձր)</t>
  </si>
  <si>
    <r>
      <t xml:space="preserve">ԳՄՕԿ 2.8 
Մատակարարը պարտավոր է նվազագույնի հասցնել յուրաքանչյուր բաժանորդի գազամատակարարման ընդհատումների թիվը և ընդհատման տևողությունը, ընդ որում, ընդհատումների թիվը 12 ամսվա ընթացքում չպետք է գերազանցի 4 անգամը, իսկ յուրաքանչյուր ընդհատման առավելագույն տևողությունը` 36 ժամը, </t>
    </r>
    <r>
      <rPr>
        <b/>
        <u val="single"/>
        <sz val="12"/>
        <rFont val="Sylfaen"/>
        <family val="1"/>
      </rPr>
      <t>բացառությամբ, եթե ընդհատումը ֆորս մաժորի հետևանք է</t>
    </r>
    <r>
      <rPr>
        <sz val="12"/>
        <rFont val="Sylfaen"/>
        <family val="1"/>
      </rPr>
      <t xml:space="preserve">: Ձմեռային ժամանակահատվածում (նոյեմբերի 1-ից մինչև մարտի 15-ը) բնակիչ-բաժանորդների գազամատակարարումը չպետք է ընդհատվի գազամատակարարման ցանցում պլանային աշխատանքներ կատարելու պատճառով: 
</t>
    </r>
    <r>
      <rPr>
        <b/>
        <u val="single"/>
        <sz val="12"/>
        <rFont val="Sylfaen"/>
        <family val="1"/>
      </rPr>
      <t>Գազիֆիկացվող բնակավայրերում նոր բաժանորդների միացման պատճառով բաժանորդների գազամատակարարման ընդհատումները չեն ներառվում ընդհատումների հաշվառվող քանակի մեջ:</t>
    </r>
    <r>
      <rPr>
        <sz val="12"/>
        <rFont val="Sylfaen"/>
        <family val="1"/>
      </rPr>
      <t xml:space="preserve">
Ջերմային էլեկտրակայանների և տեխնոլոգիական անընդհատ ցիկլ ունեցող բաժանորդների համար այդ ցուցանիշները կարող են սահմանվել Պայմանագրով` չգերազանցելով սույն կետում սահմանված արժեքները:
</t>
    </r>
  </si>
  <si>
    <t xml:space="preserve">"Աղյուսակի 7-րդ սյունյակում նշել` 
1 - եթե գազամատակարարման ցանցում պլանային աշխատանքներ կատարելու պատճառով է, 
2 - եթե գազամատակարարման ցանցում տեղի են ունեցել վթարներ, 
3 - եթե նոր բաժանորդների միացման պատճառով է (այս դեպքում 9-րդ, 10-րդ, 11-րդ և 12-րդ աղյուսակները չեն լրացվում), 
4 - եթե փոխադրող ընկերության պատճառով է  (այս դեպքում 9-րդ, 10-րդ, 11-րդ և 12-րդ աղյուսակները չեն լրացվում), 
5 - եթե ֆորս-մաժորի պատճառով է:
* 3 և 5 կոդերի դեպքում գազազրկումները չեն հաշվարկվում տարեկան ընդհանուր քանակի մեջ /ԳՄՕԿ-ի 2.8 կետի համաձայն/:"            </t>
  </si>
  <si>
    <t>ք.Աբովյան</t>
  </si>
  <si>
    <t>16:00</t>
  </si>
  <si>
    <t>09:30</t>
  </si>
  <si>
    <t>Ընդհատման պատճառով 
գազազրկված սպառողների (բաժանորդների) թվաքանակը</t>
  </si>
  <si>
    <t>Սյունիք</t>
  </si>
  <si>
    <t>ք.Կապան</t>
  </si>
  <si>
    <t>Հավելված N1 
«Գազպրոմ Արմենիա»ՓԲԸ կողմից սպառողների սպասարկման որակի վերաբերյալ տեղեկատվության ներկայացման կարգի</t>
  </si>
  <si>
    <t>Զեյթուն-Ավան</t>
  </si>
  <si>
    <t>Մարտունի</t>
  </si>
  <si>
    <t>Երևանի ԳԳՄ</t>
  </si>
  <si>
    <t>Վայոց Ձոր</t>
  </si>
  <si>
    <t>Կենտրոն</t>
  </si>
  <si>
    <t>Արաբկիր</t>
  </si>
  <si>
    <t>գ.Ակունք</t>
  </si>
  <si>
    <t>ք.Եղվարդ</t>
  </si>
  <si>
    <t>17:10</t>
  </si>
  <si>
    <t>գ.Վերին Պտղնի</t>
  </si>
  <si>
    <t>12:30</t>
  </si>
  <si>
    <t>09:20</t>
  </si>
  <si>
    <t>15:45</t>
  </si>
  <si>
    <t>16:10</t>
  </si>
  <si>
    <t>14:15</t>
  </si>
  <si>
    <t>13:20</t>
  </si>
  <si>
    <t>18:20</t>
  </si>
  <si>
    <t>19:30</t>
  </si>
  <si>
    <t>գ.Ն.Գետաշեն</t>
  </si>
  <si>
    <t>գ.Երանոս</t>
  </si>
  <si>
    <t>գ.Ծակքար</t>
  </si>
  <si>
    <t>ք.Վարդենիս</t>
  </si>
  <si>
    <t>03:00</t>
  </si>
  <si>
    <t>ք.Հրազդան</t>
  </si>
  <si>
    <t>ք. Իջևան</t>
  </si>
  <si>
    <t>գ. Լուսաձոր</t>
  </si>
  <si>
    <t>ք. Դիլիջան</t>
  </si>
  <si>
    <t>գ.Արարատ</t>
  </si>
  <si>
    <t>ՈԿՖ բանավան</t>
  </si>
  <si>
    <t>գ.Սուրենավան</t>
  </si>
  <si>
    <t>ք.Գյումրի</t>
  </si>
  <si>
    <t>սողնակային փական</t>
  </si>
  <si>
    <t>ծառի ընկնելու պատճառով գազատարի վնասում</t>
  </si>
  <si>
    <t>17:30</t>
  </si>
  <si>
    <t>16:30</t>
  </si>
  <si>
    <t>խցանային փական</t>
  </si>
  <si>
    <t>Նոր նորք-Մարաշ</t>
  </si>
  <si>
    <t>ԱՃԿ</t>
  </si>
  <si>
    <t>14:00</t>
  </si>
  <si>
    <t>Վահագնի թաղամաս</t>
  </si>
  <si>
    <t>գնդիկային փական</t>
  </si>
  <si>
    <t>թիվ 71 ՊԳԿԿ-50</t>
  </si>
  <si>
    <t>թիվ 29 ՊԳԿԿ-100</t>
  </si>
  <si>
    <t>թիվ 30 ՊԳԿԿ-100</t>
  </si>
  <si>
    <t>Եռամսյակ I,  2020 թվականի</t>
  </si>
  <si>
    <t>13/01/2020</t>
  </si>
  <si>
    <t>գ.Առինջ</t>
  </si>
  <si>
    <t>23/01/2020</t>
  </si>
  <si>
    <t>18:00</t>
  </si>
  <si>
    <t>հողափոր մեխանիզմի հարված գազատարին</t>
  </si>
  <si>
    <t>գ.Նուռնուս</t>
  </si>
  <si>
    <t>14/02/2020</t>
  </si>
  <si>
    <t>թիվ 1 ՊԳԿԿ</t>
  </si>
  <si>
    <t>26/02/2020</t>
  </si>
  <si>
    <t>11:50</t>
  </si>
  <si>
    <t>թիվ 1 ԳԿԿ</t>
  </si>
  <si>
    <t>17/01/2020</t>
  </si>
  <si>
    <t>01:30</t>
  </si>
  <si>
    <t>20/01/2020</t>
  </si>
  <si>
    <t>Պուշկին, Սարյան, Մաշտոց, Գր.Լուսավորիչ, Կոնդ, Ֆրիկ փողոցներով պարփակված տարածք</t>
  </si>
  <si>
    <t>02/01/2020</t>
  </si>
  <si>
    <t>17:00</t>
  </si>
  <si>
    <t>Նար Դոս, Խորենացի, Տ.Մեծ, Քրիստափորի փողոցներով պարփակված թաղամաս</t>
  </si>
  <si>
    <t>16/01/2020</t>
  </si>
  <si>
    <t>00:00</t>
  </si>
  <si>
    <t>Վ.Անտառային, Գասպարյան, Ազգալդյան փողոցերով պարփակված թաղամաս</t>
  </si>
  <si>
    <t>11/03/2020</t>
  </si>
  <si>
    <t>շին. տեխնիկայի հարված գազատարին</t>
  </si>
  <si>
    <t>Աբովյան, Սայաթ-Նովա, Տերյան, Մոսկովյան փողոցներով պարփակված թաղամաս</t>
  </si>
  <si>
    <t>24/03/2020</t>
  </si>
  <si>
    <t>Գյուրջյան, Շոպրոն փողոցներով պարփակված թաղամաս</t>
  </si>
  <si>
    <t>04/03/2020</t>
  </si>
  <si>
    <t>Նորքի 8զ Մինսկի փողոց թիվ 28, 29, 30, 31, 32, 33, 35, 36 բ/բ շենքեր և հարակից առանձնատուն</t>
  </si>
  <si>
    <t>05/03/2020</t>
  </si>
  <si>
    <t>Փափազյան փողոցի թիվ 12, Հր.Քոչար փողոցի թիվ 27, 27ա բ/բ շենքեր</t>
  </si>
  <si>
    <t>12/02/2020</t>
  </si>
  <si>
    <t>Քանաքեռ 14 փողոց թիվ 38 բ/բ շենք</t>
  </si>
  <si>
    <t>Հր.Քոչար փողոց և 1-ին նրբանցք</t>
  </si>
  <si>
    <t>23/02/2020</t>
  </si>
  <si>
    <t>Նորաշեն թաղամաս, Մելքումով փողոց</t>
  </si>
  <si>
    <t>04/01/2020</t>
  </si>
  <si>
    <t>Վանահովիտ թաղամաս, Աշտարակի խճուղու առանձնատներ</t>
  </si>
  <si>
    <t>06/01/2020</t>
  </si>
  <si>
    <t>01:00</t>
  </si>
  <si>
    <t>Լենինգրադյան փողոց թիվ 30, Շինարարների փողոց թիվ 2 բ/բ շենքեր</t>
  </si>
  <si>
    <t>21/01/2020</t>
  </si>
  <si>
    <t>Սիլիկյան թաղամաս թիվ 13 փողոցի առանձնատներ</t>
  </si>
  <si>
    <t>17/02/2020</t>
  </si>
  <si>
    <t>Գ-1, Սիլիկյան թաղամասեր</t>
  </si>
  <si>
    <t>23/03/2020</t>
  </si>
  <si>
    <t>Ռոստովյան փողոց</t>
  </si>
  <si>
    <t>11/01/2020</t>
  </si>
  <si>
    <t>Նոր Արեշ 35 փողոցի առանձնատներ</t>
  </si>
  <si>
    <t>18/01/2020</t>
  </si>
  <si>
    <t>Սարի Թաղ 19 փողոց 2 տուն</t>
  </si>
  <si>
    <t>28/01/2020</t>
  </si>
  <si>
    <t>Խաղաղ Դոն փողոց 31 շենք 12-րդ մուտք</t>
  </si>
  <si>
    <t>10/02/2020</t>
  </si>
  <si>
    <t>06:00</t>
  </si>
  <si>
    <t>Սուվորովի փողոց թիվ 5ա, Միչուրինի փողոց թիվ 5 բ/բ շենքեր</t>
  </si>
  <si>
    <t>15/02/2020</t>
  </si>
  <si>
    <t>Խաղաղ Դոն փողոց 23 շենք 12-րդ մուտք</t>
  </si>
  <si>
    <t>27/02/2020</t>
  </si>
  <si>
    <t>Նուբարաշենի խճ. թիվ 1, 2, 3, 4, 5 բ/բ շենքեր</t>
  </si>
  <si>
    <t>Մուշավան և Ջրաշեն համայնքներ</t>
  </si>
  <si>
    <t>29/03/2020</t>
  </si>
  <si>
    <t>Արգավանդ գյուղի Սուրբ Սարգիս փողոց</t>
  </si>
  <si>
    <t>15/01/2020</t>
  </si>
  <si>
    <t>Մանթաշյան փողոց 5 շենք 5-րդ մուտք</t>
  </si>
  <si>
    <t>Արգավանդ գյուղ Սուրբ Սարգիս փակուղու առանձնատներ</t>
  </si>
  <si>
    <t>Նորագավիթ 10 փողոց թիվ 21 տուն</t>
  </si>
  <si>
    <t>18:30</t>
  </si>
  <si>
    <t>Գորգագործների փողոց</t>
  </si>
  <si>
    <t>03/03/2020</t>
  </si>
  <si>
    <t>Արշակունյաց պողոտա թիվ 127 բ/բ շենք</t>
  </si>
  <si>
    <t>Աէրացիա փողոց 6 շենք 1-ին մուտք</t>
  </si>
  <si>
    <t>Աէրացիա փողոց 6 շենք 5-ին մուտք</t>
  </si>
  <si>
    <t>14/03/2020</t>
  </si>
  <si>
    <t>Ֆրունզե փողոց</t>
  </si>
  <si>
    <t>18/03/2020</t>
  </si>
  <si>
    <t>Վ-3 թաղամասի առանձնատներ</t>
  </si>
  <si>
    <t>գ. Ազատամուտ</t>
  </si>
  <si>
    <t>04/02/2020</t>
  </si>
  <si>
    <t>գ. Աչաջուր</t>
  </si>
  <si>
    <t>13/02/2020</t>
  </si>
  <si>
    <t>20:00</t>
  </si>
  <si>
    <t>N57 ՊԳԿԿ-50</t>
  </si>
  <si>
    <t>19/02/2020</t>
  </si>
  <si>
    <t>12:25</t>
  </si>
  <si>
    <t>N28 ԳԿԿ-200</t>
  </si>
  <si>
    <t>18:50</t>
  </si>
  <si>
    <t>հողափոր տեխնիկայի հարված գազատարին</t>
  </si>
  <si>
    <t>գ. Բաղանիս</t>
  </si>
  <si>
    <t>գ. Ջուջևան</t>
  </si>
  <si>
    <t>գ. Ոսկևան</t>
  </si>
  <si>
    <t>գ. Կոթի</t>
  </si>
  <si>
    <t>գ. Ոսկեպար</t>
  </si>
  <si>
    <t>N44 ՊԳԿԿ-100</t>
  </si>
  <si>
    <t>գ.Հովտաշեն</t>
  </si>
  <si>
    <t>12:21</t>
  </si>
  <si>
    <t>գ.Բերքանուշ</t>
  </si>
  <si>
    <t>20/02/2020</t>
  </si>
  <si>
    <t>29/01/2020</t>
  </si>
  <si>
    <t>06:30</t>
  </si>
  <si>
    <t>ՊԳԿԿ N9</t>
  </si>
  <si>
    <t>01/02/2020</t>
  </si>
  <si>
    <t>06/02/2020</t>
  </si>
  <si>
    <t>ք.Ն.Գետաշեն</t>
  </si>
  <si>
    <t>28/02/2020</t>
  </si>
  <si>
    <t>գ. Արտենի</t>
  </si>
  <si>
    <t>գ. Մաստարա</t>
  </si>
  <si>
    <t>գ. Ակունք</t>
  </si>
  <si>
    <t>Գ.Ագարակաձոր</t>
  </si>
  <si>
    <t>12/01/2020</t>
  </si>
  <si>
    <t>20:40</t>
  </si>
  <si>
    <t>N 1  ՊԳԿԿ-100</t>
  </si>
  <si>
    <t>11:30</t>
  </si>
  <si>
    <t>թիվ 63 ՊԳԿԿ-50</t>
  </si>
  <si>
    <t>թիվ 47 ՊԳԿԿ-100</t>
  </si>
  <si>
    <t>21:50</t>
  </si>
  <si>
    <t>ԱՃԿ գործարկում</t>
  </si>
  <si>
    <t>18/02/2020</t>
  </si>
  <si>
    <t>22/02/2020</t>
  </si>
  <si>
    <t>18:15</t>
  </si>
  <si>
    <t>թիվ 99 ՊԳԿԿ-50</t>
  </si>
  <si>
    <t>06/03/2020</t>
  </si>
  <si>
    <t>21:00</t>
  </si>
  <si>
    <t>թիվ 24 ՊԳԿԿ-50</t>
  </si>
  <si>
    <t>08:25</t>
  </si>
  <si>
    <t>թիվ C4 ՊԳԿԿ-50</t>
  </si>
  <si>
    <t>08:15</t>
  </si>
  <si>
    <t>թիվ 42 ՊԳԿԿ-50</t>
  </si>
  <si>
    <t>19/03/2020</t>
  </si>
  <si>
    <t>20/03/2020</t>
  </si>
  <si>
    <t>22:00</t>
  </si>
  <si>
    <t>թիվ 84 ՊԳԿԿ-100</t>
  </si>
  <si>
    <t>23:40</t>
  </si>
  <si>
    <t>21/03/2020</t>
  </si>
  <si>
    <t>19:15</t>
  </si>
  <si>
    <t>26/03/2020</t>
  </si>
  <si>
    <t>31/03/2020</t>
  </si>
  <si>
    <t>11/02/2020</t>
  </si>
  <si>
    <t>02/03/2020</t>
  </si>
  <si>
    <t>16/03/2020</t>
  </si>
  <si>
    <t>25/03/2020</t>
  </si>
  <si>
    <t>Սողնակային փական</t>
  </si>
  <si>
    <t>գ. Դարպաս</t>
  </si>
  <si>
    <t>գ. Բազում</t>
  </si>
  <si>
    <t>14/01/2020</t>
  </si>
  <si>
    <t>գ.Մեղրաձոր</t>
  </si>
  <si>
    <t>գ.Ձորակ</t>
  </si>
  <si>
    <t>Արտավազ</t>
  </si>
  <si>
    <t>գ.Փյունիկ</t>
  </si>
  <si>
    <t>ք.Չարենցավան</t>
  </si>
  <si>
    <t>09/01/2020</t>
  </si>
  <si>
    <t>02/02/2020</t>
  </si>
  <si>
    <t>25/02/2020</t>
  </si>
  <si>
    <t>ք. Մեծամոր</t>
  </si>
  <si>
    <t>10/03/2020</t>
  </si>
  <si>
    <t>08:30</t>
  </si>
  <si>
    <t>գ. Նոր Արմավիր</t>
  </si>
  <si>
    <t>16:20</t>
  </si>
  <si>
    <t>գ. Նալբանդյան</t>
  </si>
  <si>
    <t>գ. նոր Արտագերս</t>
  </si>
  <si>
    <t>գ. Նոր Ամասիա</t>
  </si>
  <si>
    <t>գ. Արևադաշտ</t>
  </si>
  <si>
    <t>16:35</t>
  </si>
  <si>
    <t>գ. Խորոնք</t>
  </si>
  <si>
    <t>21/02/2020</t>
  </si>
  <si>
    <t>09:05</t>
  </si>
  <si>
    <t>ք.Քաջարան</t>
  </si>
  <si>
    <t>23:33</t>
  </si>
  <si>
    <t>N 5 ՊԳԿԿ-100</t>
  </si>
  <si>
    <t>ք.Ճամբարակ</t>
  </si>
  <si>
    <t>ավտոկռունի հարված գազատարին</t>
  </si>
  <si>
    <t>գյուղ. մեխանիզմի հարված ՊԳԿԿ-ին:</t>
  </si>
  <si>
    <t>ձնակույտի սողանի պատճառով գազատարի վնասում</t>
  </si>
  <si>
    <t>ուժեղ քամու պատճառով տանիքի ընկնելու հետևանքով գազատարի վնասում</t>
  </si>
  <si>
    <t>N52 ՊԳԿԿ-50</t>
  </si>
  <si>
    <t>Երևան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</si>
</sst>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d/m/yy;@"/>
    <numFmt numFmtId="197" formatCode="[$-FC19]d\ mmmm\ yyyy\ &quot;г.&quot;"/>
    <numFmt numFmtId="198" formatCode="dd/mm/yy;@"/>
    <numFmt numFmtId="199" formatCode="mmm/yyyy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dddd\,\ mmmm\ dd\,\ yyyy"/>
    <numFmt numFmtId="205" formatCode="mm/dd/yy;@"/>
    <numFmt numFmtId="206" formatCode="0.0"/>
    <numFmt numFmtId="207" formatCode="[$-42B]d\ mmmm\,\ yyyy"/>
    <numFmt numFmtId="208" formatCode="d/mm/yyyy;@"/>
    <numFmt numFmtId="209" formatCode="d\.m\.yy;@"/>
    <numFmt numFmtId="210" formatCode="dd\.mm\.yyyy;@"/>
    <numFmt numFmtId="211" formatCode="dd\.mm\.yy;@"/>
    <numFmt numFmtId="212" formatCode="[$-409]h:mm:ss\ AM/PM"/>
    <numFmt numFmtId="213" formatCode="dd/mm/yyyy;@"/>
    <numFmt numFmtId="214" formatCode="m/d/yy;@"/>
  </numFmts>
  <fonts count="49">
    <font>
      <sz val="10"/>
      <name val="Arial"/>
      <family val="0"/>
    </font>
    <font>
      <sz val="10"/>
      <name val="Arial Armenian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Times Armenian"/>
      <family val="1"/>
    </font>
    <font>
      <sz val="10"/>
      <name val="Arial Cyr"/>
      <family val="2"/>
    </font>
    <font>
      <sz val="10"/>
      <name val="Sylfaen"/>
      <family val="1"/>
    </font>
    <font>
      <b/>
      <sz val="10"/>
      <name val="Sylfaen"/>
      <family val="1"/>
    </font>
    <font>
      <sz val="10"/>
      <color indexed="8"/>
      <name val="Sylfaen"/>
      <family val="1"/>
    </font>
    <font>
      <b/>
      <sz val="13"/>
      <name val="Sylfaen"/>
      <family val="1"/>
    </font>
    <font>
      <b/>
      <i/>
      <sz val="10"/>
      <name val="Sylfaen"/>
      <family val="1"/>
    </font>
    <font>
      <sz val="12"/>
      <name val="Sylfaen"/>
      <family val="1"/>
    </font>
    <font>
      <b/>
      <u val="single"/>
      <sz val="12"/>
      <name val="Sylfae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" fillId="0" borderId="0">
      <alignment/>
      <protection/>
    </xf>
  </cellStyleXfs>
  <cellXfs count="114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98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198" fontId="6" fillId="0" borderId="16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6" fillId="0" borderId="16" xfId="35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1" fontId="6" fillId="0" borderId="17" xfId="35" applyNumberFormat="1" applyFont="1" applyFill="1" applyBorder="1" applyAlignment="1">
      <alignment horizontal="center" vertical="center" wrapText="1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198" fontId="6" fillId="0" borderId="19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0" fontId="6" fillId="0" borderId="19" xfId="35" applyFont="1" applyFill="1" applyBorder="1" applyAlignment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" fontId="6" fillId="0" borderId="20" xfId="35" applyNumberFormat="1" applyFont="1" applyFill="1" applyBorder="1" applyAlignment="1">
      <alignment horizontal="center" vertical="center" wrapText="1"/>
      <protection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98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 wrapText="1"/>
    </xf>
    <xf numFmtId="198" fontId="6" fillId="0" borderId="23" xfId="0" applyNumberFormat="1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0" fontId="6" fillId="0" borderId="23" xfId="35" applyFont="1" applyFill="1" applyBorder="1" applyAlignment="1">
      <alignment horizontal="center" vertical="center" wrapText="1"/>
      <protection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" fontId="6" fillId="0" borderId="24" xfId="35" applyNumberFormat="1" applyFont="1" applyFill="1" applyBorder="1" applyAlignment="1">
      <alignment horizontal="center" vertical="center" wrapText="1"/>
      <protection/>
    </xf>
    <xf numFmtId="20" fontId="6" fillId="0" borderId="19" xfId="0" applyNumberFormat="1" applyFont="1" applyFill="1" applyBorder="1" applyAlignment="1">
      <alignment horizontal="left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20" fontId="6" fillId="0" borderId="10" xfId="0" applyNumberFormat="1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20" fontId="6" fillId="0" borderId="26" xfId="0" applyNumberFormat="1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198" fontId="6" fillId="0" borderId="26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vertical="center" wrapText="1"/>
    </xf>
    <xf numFmtId="2" fontId="6" fillId="0" borderId="16" xfId="64" applyNumberFormat="1" applyFont="1" applyFill="1" applyBorder="1" applyAlignment="1">
      <alignment horizontal="center" vertical="center" wrapText="1"/>
    </xf>
    <xf numFmtId="49" fontId="6" fillId="0" borderId="16" xfId="64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2" fontId="6" fillId="0" borderId="19" xfId="64" applyNumberFormat="1" applyFont="1" applyFill="1" applyBorder="1" applyAlignment="1">
      <alignment horizontal="center" vertical="center" wrapText="1"/>
    </xf>
    <xf numFmtId="49" fontId="6" fillId="0" borderId="19" xfId="64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2" fontId="6" fillId="0" borderId="10" xfId="64" applyNumberFormat="1" applyFont="1" applyFill="1" applyBorder="1" applyAlignment="1">
      <alignment horizontal="center" vertical="center" wrapText="1"/>
    </xf>
    <xf numFmtId="49" fontId="6" fillId="0" borderId="10" xfId="64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 wrapText="1" shrinkToFit="1"/>
    </xf>
    <xf numFmtId="0" fontId="6" fillId="0" borderId="19" xfId="0" applyFont="1" applyFill="1" applyBorder="1" applyAlignment="1">
      <alignment horizontal="left" vertical="center" wrapText="1" shrinkToFit="1"/>
    </xf>
    <xf numFmtId="49" fontId="6" fillId="0" borderId="26" xfId="0" applyNumberFormat="1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/>
    </xf>
    <xf numFmtId="198" fontId="6" fillId="0" borderId="29" xfId="0" applyNumberFormat="1" applyFont="1" applyFill="1" applyBorder="1" applyAlignment="1">
      <alignment horizontal="center" vertical="center" wrapText="1"/>
    </xf>
    <xf numFmtId="2" fontId="6" fillId="0" borderId="29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" fontId="6" fillId="0" borderId="3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198" fontId="10" fillId="0" borderId="0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wrapText="1"/>
    </xf>
    <xf numFmtId="198" fontId="6" fillId="0" borderId="16" xfId="0" applyNumberFormat="1" applyFont="1" applyFill="1" applyBorder="1" applyAlignment="1">
      <alignment horizontal="center" vertical="center" textRotation="90" wrapText="1"/>
    </xf>
    <xf numFmtId="198" fontId="6" fillId="0" borderId="10" xfId="0" applyNumberFormat="1" applyFont="1" applyFill="1" applyBorder="1" applyAlignment="1">
      <alignment horizontal="center" vertical="center" textRotation="90" wrapText="1"/>
    </xf>
    <xf numFmtId="2" fontId="6" fillId="0" borderId="16" xfId="0" applyNumberFormat="1" applyFont="1" applyFill="1" applyBorder="1" applyAlignment="1">
      <alignment horizontal="center" vertical="center" textRotation="90" wrapText="1"/>
    </xf>
    <xf numFmtId="2" fontId="6" fillId="0" borderId="10" xfId="0" applyNumberFormat="1" applyFont="1" applyFill="1" applyBorder="1" applyAlignment="1">
      <alignment horizontal="center" vertical="center" textRotation="90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textRotation="90" wrapText="1"/>
    </xf>
    <xf numFmtId="0" fontId="6" fillId="0" borderId="30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_eramsjakajin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Սովորական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146"/>
  <sheetViews>
    <sheetView tabSelected="1" view="pageBreakPreview" zoomScale="86" zoomScaleSheetLayoutView="86" workbookViewId="0" topLeftCell="A1">
      <selection activeCell="E17" sqref="E17"/>
    </sheetView>
  </sheetViews>
  <sheetFormatPr defaultColWidth="9.140625" defaultRowHeight="12.75"/>
  <cols>
    <col min="1" max="1" width="4.28125" style="1" customWidth="1"/>
    <col min="2" max="2" width="18.8515625" style="6" customWidth="1"/>
    <col min="3" max="3" width="14.28125" style="3" customWidth="1"/>
    <col min="4" max="4" width="29.7109375" style="3" customWidth="1"/>
    <col min="5" max="5" width="12.00390625" style="4" customWidth="1"/>
    <col min="6" max="6" width="7.7109375" style="5" customWidth="1"/>
    <col min="7" max="8" width="7.7109375" style="1" customWidth="1"/>
    <col min="9" max="10" width="12.57421875" style="1" customWidth="1"/>
    <col min="11" max="11" width="13.140625" style="1" customWidth="1"/>
    <col min="12" max="12" width="28.57421875" style="1" customWidth="1"/>
    <col min="13" max="13" width="11.140625" style="1" customWidth="1"/>
    <col min="14" max="16384" width="9.140625" style="6" customWidth="1"/>
  </cols>
  <sheetData>
    <row r="1" spans="5:13" ht="15" customHeight="1">
      <c r="E1" s="4" t="s">
        <v>0</v>
      </c>
      <c r="H1" s="6"/>
      <c r="I1" s="6"/>
      <c r="J1" s="6"/>
      <c r="K1" s="103" t="s">
        <v>64</v>
      </c>
      <c r="L1" s="103"/>
      <c r="M1" s="103"/>
    </row>
    <row r="2" spans="7:13" ht="15" customHeight="1">
      <c r="G2" s="6"/>
      <c r="H2" s="6"/>
      <c r="I2" s="6"/>
      <c r="J2" s="6"/>
      <c r="K2" s="103"/>
      <c r="L2" s="103"/>
      <c r="M2" s="103"/>
    </row>
    <row r="3" spans="7:13" ht="15" customHeight="1">
      <c r="G3" s="6"/>
      <c r="H3" s="6"/>
      <c r="I3" s="6"/>
      <c r="J3" s="6"/>
      <c r="K3" s="103"/>
      <c r="L3" s="103"/>
      <c r="M3" s="103"/>
    </row>
    <row r="4" spans="7:13" ht="15" customHeight="1">
      <c r="G4" s="6"/>
      <c r="H4" s="6"/>
      <c r="I4" s="6"/>
      <c r="J4" s="6"/>
      <c r="K4" s="103"/>
      <c r="L4" s="103"/>
      <c r="M4" s="103"/>
    </row>
    <row r="5" spans="7:8" ht="9.75" customHeight="1">
      <c r="G5" s="6"/>
      <c r="H5" s="6"/>
    </row>
    <row r="6" spans="1:13" ht="12.75" customHeight="1">
      <c r="A6" s="108" t="s">
        <v>41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</row>
    <row r="7" spans="1:13" ht="26.25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ht="19.5" customHeight="1"/>
    <row r="9" spans="8:13" ht="14.25" customHeight="1">
      <c r="H9" s="103" t="s">
        <v>109</v>
      </c>
      <c r="I9" s="103"/>
      <c r="J9" s="103"/>
      <c r="K9" s="103"/>
      <c r="L9" s="103"/>
      <c r="M9" s="103"/>
    </row>
    <row r="10" ht="9.75" customHeight="1" thickBot="1"/>
    <row r="11" spans="1:13" ht="92.25" customHeight="1">
      <c r="A11" s="97" t="s">
        <v>37</v>
      </c>
      <c r="B11" s="99" t="s">
        <v>1</v>
      </c>
      <c r="C11" s="99" t="s">
        <v>2</v>
      </c>
      <c r="D11" s="99"/>
      <c r="E11" s="104" t="s">
        <v>32</v>
      </c>
      <c r="F11" s="106" t="s">
        <v>33</v>
      </c>
      <c r="G11" s="101" t="s">
        <v>25</v>
      </c>
      <c r="H11" s="101" t="s">
        <v>26</v>
      </c>
      <c r="I11" s="111" t="s">
        <v>28</v>
      </c>
      <c r="J11" s="112"/>
      <c r="K11" s="112"/>
      <c r="L11" s="113"/>
      <c r="M11" s="109" t="s">
        <v>61</v>
      </c>
    </row>
    <row r="12" spans="1:13" ht="65.25" customHeight="1" thickBot="1">
      <c r="A12" s="98"/>
      <c r="B12" s="100"/>
      <c r="C12" s="2" t="s">
        <v>3</v>
      </c>
      <c r="D12" s="2" t="s">
        <v>24</v>
      </c>
      <c r="E12" s="105"/>
      <c r="F12" s="107"/>
      <c r="G12" s="102"/>
      <c r="H12" s="102"/>
      <c r="I12" s="2" t="s">
        <v>55</v>
      </c>
      <c r="J12" s="2" t="s">
        <v>29</v>
      </c>
      <c r="K12" s="2" t="s">
        <v>30</v>
      </c>
      <c r="L12" s="2" t="s">
        <v>31</v>
      </c>
      <c r="M12" s="110"/>
    </row>
    <row r="13" spans="1:13" s="1" customFormat="1" ht="13.5" customHeight="1" thickBot="1">
      <c r="A13" s="7">
        <v>1</v>
      </c>
      <c r="B13" s="8">
        <v>2</v>
      </c>
      <c r="C13" s="8">
        <v>3</v>
      </c>
      <c r="D13" s="8">
        <v>4</v>
      </c>
      <c r="E13" s="9">
        <v>5</v>
      </c>
      <c r="F13" s="9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10">
        <v>13</v>
      </c>
    </row>
    <row r="14" spans="1:13" s="1" customFormat="1" ht="60">
      <c r="A14" s="11">
        <v>1</v>
      </c>
      <c r="B14" s="14" t="s">
        <v>67</v>
      </c>
      <c r="C14" s="14" t="s">
        <v>284</v>
      </c>
      <c r="D14" s="14" t="s">
        <v>124</v>
      </c>
      <c r="E14" s="15" t="s">
        <v>125</v>
      </c>
      <c r="F14" s="16" t="s">
        <v>126</v>
      </c>
      <c r="G14" s="13">
        <v>5</v>
      </c>
      <c r="H14" s="13">
        <v>1260</v>
      </c>
      <c r="I14" s="13" t="s">
        <v>49</v>
      </c>
      <c r="J14" s="13">
        <v>159</v>
      </c>
      <c r="K14" s="13" t="s">
        <v>34</v>
      </c>
      <c r="L14" s="18" t="s">
        <v>44</v>
      </c>
      <c r="M14" s="29">
        <v>4132</v>
      </c>
    </row>
    <row r="15" spans="1:13" s="1" customFormat="1" ht="45">
      <c r="A15" s="20"/>
      <c r="B15" s="21" t="s">
        <v>67</v>
      </c>
      <c r="C15" s="21" t="s">
        <v>69</v>
      </c>
      <c r="D15" s="21" t="s">
        <v>127</v>
      </c>
      <c r="E15" s="22" t="s">
        <v>128</v>
      </c>
      <c r="F15" s="23" t="s">
        <v>129</v>
      </c>
      <c r="G15" s="25">
        <v>5</v>
      </c>
      <c r="H15" s="25">
        <v>660</v>
      </c>
      <c r="I15" s="25" t="s">
        <v>49</v>
      </c>
      <c r="J15" s="25">
        <v>108</v>
      </c>
      <c r="K15" s="25" t="s">
        <v>34</v>
      </c>
      <c r="L15" s="26" t="s">
        <v>44</v>
      </c>
      <c r="M15" s="30">
        <v>336</v>
      </c>
    </row>
    <row r="16" spans="1:13" s="1" customFormat="1" ht="45">
      <c r="A16" s="20"/>
      <c r="B16" s="21" t="s">
        <v>67</v>
      </c>
      <c r="C16" s="21" t="s">
        <v>69</v>
      </c>
      <c r="D16" s="21" t="s">
        <v>130</v>
      </c>
      <c r="E16" s="22" t="s">
        <v>131</v>
      </c>
      <c r="F16" s="23" t="s">
        <v>59</v>
      </c>
      <c r="G16" s="25">
        <v>5</v>
      </c>
      <c r="H16" s="25">
        <v>240</v>
      </c>
      <c r="I16" s="25" t="s">
        <v>49</v>
      </c>
      <c r="J16" s="25">
        <v>63</v>
      </c>
      <c r="K16" s="25" t="s">
        <v>35</v>
      </c>
      <c r="L16" s="26" t="s">
        <v>132</v>
      </c>
      <c r="M16" s="30">
        <v>694</v>
      </c>
    </row>
    <row r="17" spans="1:13" s="1" customFormat="1" ht="45">
      <c r="A17" s="20"/>
      <c r="B17" s="21" t="s">
        <v>67</v>
      </c>
      <c r="C17" s="21" t="s">
        <v>69</v>
      </c>
      <c r="D17" s="21" t="s">
        <v>133</v>
      </c>
      <c r="E17" s="22" t="s">
        <v>134</v>
      </c>
      <c r="F17" s="23" t="s">
        <v>50</v>
      </c>
      <c r="G17" s="25">
        <v>1</v>
      </c>
      <c r="H17" s="25">
        <v>540</v>
      </c>
      <c r="I17" s="25" t="s">
        <v>49</v>
      </c>
      <c r="J17" s="25">
        <v>108</v>
      </c>
      <c r="K17" s="25" t="s">
        <v>35</v>
      </c>
      <c r="L17" s="26" t="s">
        <v>36</v>
      </c>
      <c r="M17" s="30">
        <v>442</v>
      </c>
    </row>
    <row r="18" spans="1:13" s="1" customFormat="1" ht="30">
      <c r="A18" s="20"/>
      <c r="B18" s="21" t="s">
        <v>67</v>
      </c>
      <c r="C18" s="21" t="s">
        <v>69</v>
      </c>
      <c r="D18" s="21" t="s">
        <v>135</v>
      </c>
      <c r="E18" s="22" t="s">
        <v>136</v>
      </c>
      <c r="F18" s="23" t="s">
        <v>126</v>
      </c>
      <c r="G18" s="25">
        <v>5</v>
      </c>
      <c r="H18" s="25">
        <v>60</v>
      </c>
      <c r="I18" s="25" t="s">
        <v>49</v>
      </c>
      <c r="J18" s="25">
        <v>57</v>
      </c>
      <c r="K18" s="25" t="s">
        <v>34</v>
      </c>
      <c r="L18" s="26" t="s">
        <v>44</v>
      </c>
      <c r="M18" s="30">
        <v>10</v>
      </c>
    </row>
    <row r="19" spans="1:13" s="1" customFormat="1" ht="60">
      <c r="A19" s="20"/>
      <c r="B19" s="21" t="s">
        <v>67</v>
      </c>
      <c r="C19" s="21" t="s">
        <v>69</v>
      </c>
      <c r="D19" s="21" t="s">
        <v>137</v>
      </c>
      <c r="E19" s="22" t="s">
        <v>138</v>
      </c>
      <c r="F19" s="23" t="s">
        <v>53</v>
      </c>
      <c r="G19" s="25">
        <v>5</v>
      </c>
      <c r="H19" s="25">
        <v>300</v>
      </c>
      <c r="I19" s="25" t="s">
        <v>49</v>
      </c>
      <c r="J19" s="25">
        <v>76</v>
      </c>
      <c r="K19" s="25" t="s">
        <v>34</v>
      </c>
      <c r="L19" s="26" t="s">
        <v>44</v>
      </c>
      <c r="M19" s="30">
        <v>573</v>
      </c>
    </row>
    <row r="20" spans="1:13" s="1" customFormat="1" ht="45">
      <c r="A20" s="20"/>
      <c r="B20" s="21" t="s">
        <v>67</v>
      </c>
      <c r="C20" s="21" t="s">
        <v>69</v>
      </c>
      <c r="D20" s="21" t="s">
        <v>139</v>
      </c>
      <c r="E20" s="22" t="s">
        <v>140</v>
      </c>
      <c r="F20" s="23" t="s">
        <v>48</v>
      </c>
      <c r="G20" s="25">
        <v>2</v>
      </c>
      <c r="H20" s="25">
        <v>210</v>
      </c>
      <c r="I20" s="25" t="s">
        <v>49</v>
      </c>
      <c r="J20" s="25">
        <v>57</v>
      </c>
      <c r="K20" s="25" t="s">
        <v>34</v>
      </c>
      <c r="L20" s="26" t="s">
        <v>96</v>
      </c>
      <c r="M20" s="30">
        <v>156</v>
      </c>
    </row>
    <row r="21" spans="1:13" s="1" customFormat="1" ht="30">
      <c r="A21" s="20"/>
      <c r="B21" s="21" t="s">
        <v>67</v>
      </c>
      <c r="C21" s="21" t="s">
        <v>69</v>
      </c>
      <c r="D21" s="21" t="s">
        <v>141</v>
      </c>
      <c r="E21" s="22" t="s">
        <v>116</v>
      </c>
      <c r="F21" s="23" t="s">
        <v>53</v>
      </c>
      <c r="G21" s="25">
        <v>2</v>
      </c>
      <c r="H21" s="25">
        <v>180</v>
      </c>
      <c r="I21" s="25" t="s">
        <v>49</v>
      </c>
      <c r="J21" s="25">
        <v>57</v>
      </c>
      <c r="K21" s="25" t="s">
        <v>34</v>
      </c>
      <c r="L21" s="26" t="s">
        <v>105</v>
      </c>
      <c r="M21" s="30">
        <v>46</v>
      </c>
    </row>
    <row r="22" spans="1:13" s="1" customFormat="1" ht="15">
      <c r="A22" s="20"/>
      <c r="B22" s="21" t="s">
        <v>67</v>
      </c>
      <c r="C22" s="21" t="s">
        <v>65</v>
      </c>
      <c r="D22" s="21" t="s">
        <v>142</v>
      </c>
      <c r="E22" s="22" t="s">
        <v>143</v>
      </c>
      <c r="F22" s="23" t="s">
        <v>47</v>
      </c>
      <c r="G22" s="25">
        <v>2</v>
      </c>
      <c r="H22" s="25">
        <v>180</v>
      </c>
      <c r="I22" s="25"/>
      <c r="J22" s="25"/>
      <c r="K22" s="25"/>
      <c r="L22" s="26" t="s">
        <v>102</v>
      </c>
      <c r="M22" s="30">
        <v>42</v>
      </c>
    </row>
    <row r="23" spans="1:13" s="1" customFormat="1" ht="30">
      <c r="A23" s="20"/>
      <c r="B23" s="21" t="s">
        <v>67</v>
      </c>
      <c r="C23" s="21" t="s">
        <v>65</v>
      </c>
      <c r="D23" s="21" t="s">
        <v>144</v>
      </c>
      <c r="E23" s="22" t="s">
        <v>145</v>
      </c>
      <c r="F23" s="23" t="s">
        <v>99</v>
      </c>
      <c r="G23" s="25">
        <v>5</v>
      </c>
      <c r="H23" s="25">
        <v>1290</v>
      </c>
      <c r="I23" s="25" t="s">
        <v>49</v>
      </c>
      <c r="J23" s="25">
        <v>57</v>
      </c>
      <c r="K23" s="25" t="s">
        <v>34</v>
      </c>
      <c r="L23" s="26" t="s">
        <v>44</v>
      </c>
      <c r="M23" s="30">
        <v>3043</v>
      </c>
    </row>
    <row r="24" spans="1:13" s="1" customFormat="1" ht="45">
      <c r="A24" s="20"/>
      <c r="B24" s="21" t="s">
        <v>67</v>
      </c>
      <c r="C24" s="21" t="s">
        <v>65</v>
      </c>
      <c r="D24" s="21" t="s">
        <v>146</v>
      </c>
      <c r="E24" s="22" t="s">
        <v>147</v>
      </c>
      <c r="F24" s="23" t="s">
        <v>148</v>
      </c>
      <c r="G24" s="25">
        <v>5</v>
      </c>
      <c r="H24" s="25">
        <v>720</v>
      </c>
      <c r="I24" s="25" t="s">
        <v>49</v>
      </c>
      <c r="J24" s="25">
        <v>159</v>
      </c>
      <c r="K24" s="25" t="s">
        <v>34</v>
      </c>
      <c r="L24" s="26" t="s">
        <v>44</v>
      </c>
      <c r="M24" s="30">
        <v>63</v>
      </c>
    </row>
    <row r="25" spans="1:13" s="1" customFormat="1" ht="45">
      <c r="A25" s="20"/>
      <c r="B25" s="21" t="s">
        <v>67</v>
      </c>
      <c r="C25" s="21" t="s">
        <v>65</v>
      </c>
      <c r="D25" s="21" t="s">
        <v>149</v>
      </c>
      <c r="E25" s="22" t="s">
        <v>150</v>
      </c>
      <c r="F25" s="23" t="s">
        <v>54</v>
      </c>
      <c r="G25" s="25">
        <v>2</v>
      </c>
      <c r="H25" s="25">
        <v>180</v>
      </c>
      <c r="I25" s="25" t="s">
        <v>52</v>
      </c>
      <c r="J25" s="25">
        <v>57</v>
      </c>
      <c r="K25" s="25" t="s">
        <v>34</v>
      </c>
      <c r="L25" s="26" t="s">
        <v>36</v>
      </c>
      <c r="M25" s="30">
        <v>121</v>
      </c>
    </row>
    <row r="26" spans="1:13" s="1" customFormat="1" ht="30">
      <c r="A26" s="20"/>
      <c r="B26" s="21" t="s">
        <v>67</v>
      </c>
      <c r="C26" s="21" t="s">
        <v>101</v>
      </c>
      <c r="D26" s="21" t="s">
        <v>151</v>
      </c>
      <c r="E26" s="22" t="s">
        <v>152</v>
      </c>
      <c r="F26" s="23" t="s">
        <v>53</v>
      </c>
      <c r="G26" s="25">
        <v>5</v>
      </c>
      <c r="H26" s="25">
        <v>300</v>
      </c>
      <c r="I26" s="25" t="s">
        <v>52</v>
      </c>
      <c r="J26" s="25">
        <v>89</v>
      </c>
      <c r="K26" s="25" t="s">
        <v>34</v>
      </c>
      <c r="L26" s="26" t="s">
        <v>44</v>
      </c>
      <c r="M26" s="30">
        <v>22</v>
      </c>
    </row>
    <row r="27" spans="1:13" s="1" customFormat="1" ht="30">
      <c r="A27" s="20"/>
      <c r="B27" s="21" t="s">
        <v>67</v>
      </c>
      <c r="C27" s="21" t="s">
        <v>101</v>
      </c>
      <c r="D27" s="21" t="s">
        <v>104</v>
      </c>
      <c r="E27" s="22" t="s">
        <v>136</v>
      </c>
      <c r="F27" s="23" t="s">
        <v>99</v>
      </c>
      <c r="G27" s="25">
        <v>5</v>
      </c>
      <c r="H27" s="25">
        <v>180</v>
      </c>
      <c r="I27" s="25" t="s">
        <v>49</v>
      </c>
      <c r="J27" s="25">
        <v>63</v>
      </c>
      <c r="K27" s="25" t="s">
        <v>35</v>
      </c>
      <c r="L27" s="26" t="s">
        <v>132</v>
      </c>
      <c r="M27" s="30">
        <v>305</v>
      </c>
    </row>
    <row r="28" spans="1:13" s="1" customFormat="1" ht="30">
      <c r="A28" s="20"/>
      <c r="B28" s="21" t="s">
        <v>67</v>
      </c>
      <c r="C28" s="21" t="s">
        <v>101</v>
      </c>
      <c r="D28" s="21" t="s">
        <v>153</v>
      </c>
      <c r="E28" s="22" t="s">
        <v>154</v>
      </c>
      <c r="F28" s="23" t="s">
        <v>87</v>
      </c>
      <c r="G28" s="25">
        <v>5</v>
      </c>
      <c r="H28" s="25">
        <v>660</v>
      </c>
      <c r="I28" s="25" t="s">
        <v>49</v>
      </c>
      <c r="J28" s="25">
        <v>89</v>
      </c>
      <c r="K28" s="25" t="s">
        <v>34</v>
      </c>
      <c r="L28" s="26" t="s">
        <v>44</v>
      </c>
      <c r="M28" s="30">
        <v>1430</v>
      </c>
    </row>
    <row r="29" spans="1:13" s="1" customFormat="1" ht="30">
      <c r="A29" s="20"/>
      <c r="B29" s="21" t="s">
        <v>67</v>
      </c>
      <c r="C29" s="21" t="s">
        <v>70</v>
      </c>
      <c r="D29" s="21" t="s">
        <v>155</v>
      </c>
      <c r="E29" s="22" t="s">
        <v>156</v>
      </c>
      <c r="F29" s="23" t="s">
        <v>122</v>
      </c>
      <c r="G29" s="25">
        <v>5</v>
      </c>
      <c r="H29" s="25">
        <v>510</v>
      </c>
      <c r="I29" s="25" t="s">
        <v>52</v>
      </c>
      <c r="J29" s="25">
        <v>76</v>
      </c>
      <c r="K29" s="25" t="s">
        <v>34</v>
      </c>
      <c r="L29" s="26" t="s">
        <v>44</v>
      </c>
      <c r="M29" s="30">
        <v>4</v>
      </c>
    </row>
    <row r="30" spans="1:13" s="1" customFormat="1" ht="30">
      <c r="A30" s="20"/>
      <c r="B30" s="21" t="s">
        <v>67</v>
      </c>
      <c r="C30" s="21" t="s">
        <v>70</v>
      </c>
      <c r="D30" s="21" t="s">
        <v>157</v>
      </c>
      <c r="E30" s="22" t="s">
        <v>158</v>
      </c>
      <c r="F30" s="23" t="s">
        <v>148</v>
      </c>
      <c r="G30" s="25">
        <v>5</v>
      </c>
      <c r="H30" s="25">
        <v>180</v>
      </c>
      <c r="I30" s="25" t="s">
        <v>52</v>
      </c>
      <c r="J30" s="25">
        <v>108</v>
      </c>
      <c r="K30" s="25" t="s">
        <v>34</v>
      </c>
      <c r="L30" s="26" t="s">
        <v>44</v>
      </c>
      <c r="M30" s="30">
        <v>3</v>
      </c>
    </row>
    <row r="31" spans="1:13" s="1" customFormat="1" ht="30">
      <c r="A31" s="20"/>
      <c r="B31" s="21" t="s">
        <v>67</v>
      </c>
      <c r="C31" s="21" t="s">
        <v>70</v>
      </c>
      <c r="D31" s="21" t="s">
        <v>159</v>
      </c>
      <c r="E31" s="22" t="s">
        <v>160</v>
      </c>
      <c r="F31" s="23" t="s">
        <v>148</v>
      </c>
      <c r="G31" s="25">
        <v>5</v>
      </c>
      <c r="H31" s="25">
        <v>540</v>
      </c>
      <c r="I31" s="25" t="s">
        <v>52</v>
      </c>
      <c r="J31" s="25">
        <v>32</v>
      </c>
      <c r="K31" s="25" t="s">
        <v>34</v>
      </c>
      <c r="L31" s="26" t="s">
        <v>44</v>
      </c>
      <c r="M31" s="30">
        <v>1</v>
      </c>
    </row>
    <row r="32" spans="1:13" s="1" customFormat="1" ht="30">
      <c r="A32" s="20"/>
      <c r="B32" s="21" t="s">
        <v>67</v>
      </c>
      <c r="C32" s="21" t="s">
        <v>70</v>
      </c>
      <c r="D32" s="21" t="s">
        <v>161</v>
      </c>
      <c r="E32" s="22" t="s">
        <v>162</v>
      </c>
      <c r="F32" s="23" t="s">
        <v>163</v>
      </c>
      <c r="G32" s="25">
        <v>2</v>
      </c>
      <c r="H32" s="25">
        <v>210</v>
      </c>
      <c r="I32" s="25"/>
      <c r="J32" s="25"/>
      <c r="K32" s="25"/>
      <c r="L32" s="26" t="s">
        <v>102</v>
      </c>
      <c r="M32" s="30">
        <v>17</v>
      </c>
    </row>
    <row r="33" spans="1:13" s="1" customFormat="1" ht="45">
      <c r="A33" s="20"/>
      <c r="B33" s="21" t="s">
        <v>67</v>
      </c>
      <c r="C33" s="21" t="s">
        <v>70</v>
      </c>
      <c r="D33" s="21" t="s">
        <v>164</v>
      </c>
      <c r="E33" s="22" t="s">
        <v>165</v>
      </c>
      <c r="F33" s="23" t="s">
        <v>103</v>
      </c>
      <c r="G33" s="25">
        <v>5</v>
      </c>
      <c r="H33" s="25">
        <v>1200</v>
      </c>
      <c r="I33" s="25" t="s">
        <v>52</v>
      </c>
      <c r="J33" s="25">
        <v>108</v>
      </c>
      <c r="K33" s="25" t="s">
        <v>34</v>
      </c>
      <c r="L33" s="26" t="s">
        <v>44</v>
      </c>
      <c r="M33" s="30">
        <v>66</v>
      </c>
    </row>
    <row r="34" spans="1:13" s="1" customFormat="1" ht="30">
      <c r="A34" s="20"/>
      <c r="B34" s="21" t="s">
        <v>67</v>
      </c>
      <c r="C34" s="21" t="s">
        <v>70</v>
      </c>
      <c r="D34" s="21" t="s">
        <v>166</v>
      </c>
      <c r="E34" s="22" t="s">
        <v>167</v>
      </c>
      <c r="F34" s="23" t="s">
        <v>103</v>
      </c>
      <c r="G34" s="25">
        <v>5</v>
      </c>
      <c r="H34" s="25">
        <v>210</v>
      </c>
      <c r="I34" s="25" t="s">
        <v>49</v>
      </c>
      <c r="J34" s="25">
        <v>32</v>
      </c>
      <c r="K34" s="25" t="s">
        <v>34</v>
      </c>
      <c r="L34" s="26" t="s">
        <v>44</v>
      </c>
      <c r="M34" s="30">
        <v>22</v>
      </c>
    </row>
    <row r="35" spans="1:13" s="1" customFormat="1" ht="30">
      <c r="A35" s="20"/>
      <c r="B35" s="21" t="s">
        <v>67</v>
      </c>
      <c r="C35" s="21" t="s">
        <v>70</v>
      </c>
      <c r="D35" s="21" t="s">
        <v>168</v>
      </c>
      <c r="E35" s="22" t="s">
        <v>154</v>
      </c>
      <c r="F35" s="23" t="s">
        <v>47</v>
      </c>
      <c r="G35" s="25">
        <v>3</v>
      </c>
      <c r="H35" s="25">
        <v>600</v>
      </c>
      <c r="I35" s="25"/>
      <c r="J35" s="25"/>
      <c r="K35" s="25"/>
      <c r="L35" s="26"/>
      <c r="M35" s="30">
        <v>209</v>
      </c>
    </row>
    <row r="36" spans="1:13" s="1" customFormat="1" ht="30">
      <c r="A36" s="20"/>
      <c r="B36" s="21" t="s">
        <v>67</v>
      </c>
      <c r="C36" s="21" t="s">
        <v>70</v>
      </c>
      <c r="D36" s="21" t="s">
        <v>169</v>
      </c>
      <c r="E36" s="22" t="s">
        <v>170</v>
      </c>
      <c r="F36" s="23" t="s">
        <v>54</v>
      </c>
      <c r="G36" s="25">
        <v>5</v>
      </c>
      <c r="H36" s="25">
        <v>480</v>
      </c>
      <c r="I36" s="25" t="s">
        <v>49</v>
      </c>
      <c r="J36" s="25">
        <v>108</v>
      </c>
      <c r="K36" s="25" t="s">
        <v>34</v>
      </c>
      <c r="L36" s="26" t="s">
        <v>44</v>
      </c>
      <c r="M36" s="30">
        <v>1524</v>
      </c>
    </row>
    <row r="37" spans="1:13" s="1" customFormat="1" ht="30">
      <c r="A37" s="20"/>
      <c r="B37" s="21" t="s">
        <v>67</v>
      </c>
      <c r="C37" s="21" t="s">
        <v>70</v>
      </c>
      <c r="D37" s="21" t="s">
        <v>171</v>
      </c>
      <c r="E37" s="22" t="s">
        <v>172</v>
      </c>
      <c r="F37" s="23" t="s">
        <v>53</v>
      </c>
      <c r="G37" s="25">
        <v>5</v>
      </c>
      <c r="H37" s="25">
        <v>420</v>
      </c>
      <c r="I37" s="25" t="s">
        <v>52</v>
      </c>
      <c r="J37" s="25">
        <v>76</v>
      </c>
      <c r="K37" s="25" t="s">
        <v>34</v>
      </c>
      <c r="L37" s="26" t="s">
        <v>44</v>
      </c>
      <c r="M37" s="30">
        <v>54</v>
      </c>
    </row>
    <row r="38" spans="1:13" s="1" customFormat="1" ht="30">
      <c r="A38" s="20"/>
      <c r="B38" s="21" t="s">
        <v>67</v>
      </c>
      <c r="C38" s="21" t="s">
        <v>70</v>
      </c>
      <c r="D38" s="21" t="s">
        <v>173</v>
      </c>
      <c r="E38" s="22" t="s">
        <v>123</v>
      </c>
      <c r="F38" s="23" t="s">
        <v>54</v>
      </c>
      <c r="G38" s="25">
        <v>2</v>
      </c>
      <c r="H38" s="25">
        <v>120</v>
      </c>
      <c r="I38" s="25" t="s">
        <v>52</v>
      </c>
      <c r="J38" s="25">
        <v>32</v>
      </c>
      <c r="K38" s="25" t="s">
        <v>34</v>
      </c>
      <c r="L38" s="26" t="s">
        <v>36</v>
      </c>
      <c r="M38" s="30">
        <v>10</v>
      </c>
    </row>
    <row r="39" spans="1:13" s="1" customFormat="1" ht="30">
      <c r="A39" s="20"/>
      <c r="B39" s="21" t="s">
        <v>67</v>
      </c>
      <c r="C39" s="21" t="s">
        <v>43</v>
      </c>
      <c r="D39" s="21" t="s">
        <v>174</v>
      </c>
      <c r="E39" s="22" t="s">
        <v>152</v>
      </c>
      <c r="F39" s="23" t="s">
        <v>126</v>
      </c>
      <c r="G39" s="25">
        <v>5</v>
      </c>
      <c r="H39" s="25">
        <v>180</v>
      </c>
      <c r="I39" s="25" t="s">
        <v>52</v>
      </c>
      <c r="J39" s="25">
        <v>40</v>
      </c>
      <c r="K39" s="25" t="s">
        <v>34</v>
      </c>
      <c r="L39" s="26" t="s">
        <v>44</v>
      </c>
      <c r="M39" s="30">
        <v>2</v>
      </c>
    </row>
    <row r="40" spans="1:13" s="1" customFormat="1" ht="30">
      <c r="A40" s="20"/>
      <c r="B40" s="21" t="s">
        <v>67</v>
      </c>
      <c r="C40" s="21" t="s">
        <v>43</v>
      </c>
      <c r="D40" s="21" t="s">
        <v>175</v>
      </c>
      <c r="E40" s="22" t="s">
        <v>143</v>
      </c>
      <c r="F40" s="23" t="s">
        <v>176</v>
      </c>
      <c r="G40" s="25">
        <v>5</v>
      </c>
      <c r="H40" s="25">
        <v>1410</v>
      </c>
      <c r="I40" s="25" t="s">
        <v>49</v>
      </c>
      <c r="J40" s="25">
        <v>32</v>
      </c>
      <c r="K40" s="25" t="s">
        <v>34</v>
      </c>
      <c r="L40" s="26" t="s">
        <v>44</v>
      </c>
      <c r="M40" s="30">
        <v>1</v>
      </c>
    </row>
    <row r="41" spans="1:13" s="1" customFormat="1" ht="30">
      <c r="A41" s="20"/>
      <c r="B41" s="21" t="s">
        <v>67</v>
      </c>
      <c r="C41" s="21" t="s">
        <v>43</v>
      </c>
      <c r="D41" s="21" t="s">
        <v>177</v>
      </c>
      <c r="E41" s="22" t="s">
        <v>178</v>
      </c>
      <c r="F41" s="23" t="s">
        <v>99</v>
      </c>
      <c r="G41" s="25">
        <v>5</v>
      </c>
      <c r="H41" s="25">
        <v>1590</v>
      </c>
      <c r="I41" s="25" t="s">
        <v>52</v>
      </c>
      <c r="J41" s="25">
        <v>57</v>
      </c>
      <c r="K41" s="25" t="s">
        <v>34</v>
      </c>
      <c r="L41" s="26" t="s">
        <v>44</v>
      </c>
      <c r="M41" s="30">
        <v>15</v>
      </c>
    </row>
    <row r="42" spans="1:13" s="1" customFormat="1" ht="30">
      <c r="A42" s="20"/>
      <c r="B42" s="21" t="s">
        <v>67</v>
      </c>
      <c r="C42" s="21" t="s">
        <v>43</v>
      </c>
      <c r="D42" s="21" t="s">
        <v>179</v>
      </c>
      <c r="E42" s="22" t="s">
        <v>131</v>
      </c>
      <c r="F42" s="23" t="s">
        <v>103</v>
      </c>
      <c r="G42" s="25">
        <v>2</v>
      </c>
      <c r="H42" s="25">
        <v>60</v>
      </c>
      <c r="I42" s="25" t="s">
        <v>49</v>
      </c>
      <c r="J42" s="25">
        <v>57</v>
      </c>
      <c r="K42" s="25" t="s">
        <v>34</v>
      </c>
      <c r="L42" s="26" t="s">
        <v>96</v>
      </c>
      <c r="M42" s="30">
        <v>28</v>
      </c>
    </row>
    <row r="43" spans="1:13" s="1" customFormat="1" ht="30">
      <c r="A43" s="20"/>
      <c r="B43" s="21" t="s">
        <v>67</v>
      </c>
      <c r="C43" s="21" t="s">
        <v>43</v>
      </c>
      <c r="D43" s="21" t="s">
        <v>180</v>
      </c>
      <c r="E43" s="22" t="s">
        <v>131</v>
      </c>
      <c r="F43" s="23" t="s">
        <v>103</v>
      </c>
      <c r="G43" s="25">
        <v>2</v>
      </c>
      <c r="H43" s="25">
        <v>60</v>
      </c>
      <c r="I43" s="25" t="s">
        <v>52</v>
      </c>
      <c r="J43" s="25">
        <v>32</v>
      </c>
      <c r="K43" s="25" t="s">
        <v>34</v>
      </c>
      <c r="L43" s="26" t="s">
        <v>100</v>
      </c>
      <c r="M43" s="30">
        <v>11</v>
      </c>
    </row>
    <row r="44" spans="1:13" s="1" customFormat="1" ht="30">
      <c r="A44" s="20"/>
      <c r="B44" s="21" t="s">
        <v>67</v>
      </c>
      <c r="C44" s="21" t="s">
        <v>43</v>
      </c>
      <c r="D44" s="21" t="s">
        <v>181</v>
      </c>
      <c r="E44" s="22" t="s">
        <v>182</v>
      </c>
      <c r="F44" s="23" t="s">
        <v>59</v>
      </c>
      <c r="G44" s="25">
        <v>2</v>
      </c>
      <c r="H44" s="25">
        <v>120</v>
      </c>
      <c r="I44" s="25" t="s">
        <v>52</v>
      </c>
      <c r="J44" s="25">
        <v>32</v>
      </c>
      <c r="K44" s="25" t="s">
        <v>34</v>
      </c>
      <c r="L44" s="26" t="s">
        <v>100</v>
      </c>
      <c r="M44" s="30">
        <v>14</v>
      </c>
    </row>
    <row r="45" spans="1:13" s="1" customFormat="1" ht="30">
      <c r="A45" s="20"/>
      <c r="B45" s="21" t="s">
        <v>67</v>
      </c>
      <c r="C45" s="21" t="s">
        <v>43</v>
      </c>
      <c r="D45" s="21" t="s">
        <v>183</v>
      </c>
      <c r="E45" s="22" t="s">
        <v>184</v>
      </c>
      <c r="F45" s="23" t="s">
        <v>60</v>
      </c>
      <c r="G45" s="25">
        <v>5</v>
      </c>
      <c r="H45" s="25">
        <v>180</v>
      </c>
      <c r="I45" s="25" t="s">
        <v>52</v>
      </c>
      <c r="J45" s="25">
        <v>76</v>
      </c>
      <c r="K45" s="25" t="s">
        <v>34</v>
      </c>
      <c r="L45" s="26" t="s">
        <v>44</v>
      </c>
      <c r="M45" s="30">
        <v>3</v>
      </c>
    </row>
    <row r="46" spans="1:16" s="1" customFormat="1" ht="30.75" thickBot="1">
      <c r="A46" s="12"/>
      <c r="B46" s="31" t="s">
        <v>67</v>
      </c>
      <c r="C46" s="31" t="s">
        <v>43</v>
      </c>
      <c r="D46" s="31" t="s">
        <v>185</v>
      </c>
      <c r="E46" s="32" t="s">
        <v>178</v>
      </c>
      <c r="F46" s="33" t="s">
        <v>47</v>
      </c>
      <c r="G46" s="2">
        <v>2</v>
      </c>
      <c r="H46" s="2">
        <v>480</v>
      </c>
      <c r="I46" s="2" t="s">
        <v>49</v>
      </c>
      <c r="J46" s="2">
        <v>57</v>
      </c>
      <c r="K46" s="2" t="s">
        <v>34</v>
      </c>
      <c r="L46" s="34" t="s">
        <v>36</v>
      </c>
      <c r="M46" s="35">
        <v>15</v>
      </c>
      <c r="N46" s="28">
        <f>SUM(M14:M46)</f>
        <v>13414</v>
      </c>
      <c r="O46" s="28">
        <f>+M45+M41+M40+M39+M37+M36+M35+M34+M33+M31+M30+M29+M28+M27+M26+M24+M23+M19+M18+M16+M15+M14</f>
        <v>12512</v>
      </c>
      <c r="P46" s="28">
        <f>+N46-O46</f>
        <v>902</v>
      </c>
    </row>
    <row r="47" spans="1:13" s="1" customFormat="1" ht="15">
      <c r="A47" s="51">
        <v>2</v>
      </c>
      <c r="B47" s="53" t="s">
        <v>6</v>
      </c>
      <c r="C47" s="53" t="s">
        <v>7</v>
      </c>
      <c r="D47" s="53" t="s">
        <v>95</v>
      </c>
      <c r="E47" s="54" t="s">
        <v>218</v>
      </c>
      <c r="F47" s="55" t="s">
        <v>221</v>
      </c>
      <c r="G47" s="56">
        <v>2</v>
      </c>
      <c r="H47" s="56">
        <v>55</v>
      </c>
      <c r="I47" s="56"/>
      <c r="J47" s="56"/>
      <c r="K47" s="56"/>
      <c r="L47" s="58" t="s">
        <v>222</v>
      </c>
      <c r="M47" s="59">
        <v>17</v>
      </c>
    </row>
    <row r="48" spans="1:13" s="1" customFormat="1" ht="15">
      <c r="A48" s="20"/>
      <c r="B48" s="21" t="s">
        <v>6</v>
      </c>
      <c r="C48" s="21" t="s">
        <v>7</v>
      </c>
      <c r="D48" s="21" t="s">
        <v>95</v>
      </c>
      <c r="E48" s="22" t="s">
        <v>172</v>
      </c>
      <c r="F48" s="23" t="s">
        <v>76</v>
      </c>
      <c r="G48" s="25">
        <v>2</v>
      </c>
      <c r="H48" s="25">
        <v>40</v>
      </c>
      <c r="I48" s="25"/>
      <c r="J48" s="25"/>
      <c r="K48" s="25"/>
      <c r="L48" s="26" t="s">
        <v>223</v>
      </c>
      <c r="M48" s="30">
        <v>358</v>
      </c>
    </row>
    <row r="49" spans="1:13" s="1" customFormat="1" ht="15">
      <c r="A49" s="20"/>
      <c r="B49" s="21" t="s">
        <v>6</v>
      </c>
      <c r="C49" s="21" t="s">
        <v>7</v>
      </c>
      <c r="D49" s="21" t="s">
        <v>95</v>
      </c>
      <c r="E49" s="22" t="s">
        <v>116</v>
      </c>
      <c r="F49" s="23" t="s">
        <v>224</v>
      </c>
      <c r="G49" s="25">
        <v>2</v>
      </c>
      <c r="H49" s="25">
        <v>20</v>
      </c>
      <c r="I49" s="25"/>
      <c r="J49" s="25"/>
      <c r="K49" s="25"/>
      <c r="L49" s="26" t="s">
        <v>225</v>
      </c>
      <c r="M49" s="30">
        <v>22</v>
      </c>
    </row>
    <row r="50" spans="1:13" s="1" customFormat="1" ht="15">
      <c r="A50" s="20"/>
      <c r="B50" s="21" t="s">
        <v>6</v>
      </c>
      <c r="C50" s="21" t="s">
        <v>7</v>
      </c>
      <c r="D50" s="21" t="s">
        <v>95</v>
      </c>
      <c r="E50" s="22" t="s">
        <v>226</v>
      </c>
      <c r="F50" s="23" t="s">
        <v>48</v>
      </c>
      <c r="G50" s="25">
        <v>2</v>
      </c>
      <c r="H50" s="25">
        <v>150</v>
      </c>
      <c r="I50" s="25" t="s">
        <v>52</v>
      </c>
      <c r="J50" s="25">
        <v>57</v>
      </c>
      <c r="K50" s="25" t="s">
        <v>34</v>
      </c>
      <c r="L50" s="26" t="s">
        <v>36</v>
      </c>
      <c r="M50" s="30">
        <v>111</v>
      </c>
    </row>
    <row r="51" spans="1:13" s="1" customFormat="1" ht="15">
      <c r="A51" s="20"/>
      <c r="B51" s="21" t="s">
        <v>6</v>
      </c>
      <c r="C51" s="21" t="s">
        <v>7</v>
      </c>
      <c r="D51" s="21" t="s">
        <v>95</v>
      </c>
      <c r="E51" s="22" t="s">
        <v>227</v>
      </c>
      <c r="F51" s="23" t="s">
        <v>228</v>
      </c>
      <c r="G51" s="25">
        <v>2</v>
      </c>
      <c r="H51" s="25">
        <v>20</v>
      </c>
      <c r="I51" s="25"/>
      <c r="J51" s="25"/>
      <c r="K51" s="25"/>
      <c r="L51" s="26" t="s">
        <v>106</v>
      </c>
      <c r="M51" s="30">
        <v>258</v>
      </c>
    </row>
    <row r="52" spans="1:13" s="1" customFormat="1" ht="15">
      <c r="A52" s="20"/>
      <c r="B52" s="21" t="s">
        <v>6</v>
      </c>
      <c r="C52" s="21" t="s">
        <v>7</v>
      </c>
      <c r="D52" s="21" t="s">
        <v>95</v>
      </c>
      <c r="E52" s="22" t="s">
        <v>136</v>
      </c>
      <c r="F52" s="23" t="s">
        <v>75</v>
      </c>
      <c r="G52" s="25">
        <v>2</v>
      </c>
      <c r="H52" s="25">
        <v>450</v>
      </c>
      <c r="I52" s="25"/>
      <c r="J52" s="25"/>
      <c r="K52" s="25"/>
      <c r="L52" s="26" t="s">
        <v>229</v>
      </c>
      <c r="M52" s="30">
        <v>137</v>
      </c>
    </row>
    <row r="53" spans="1:13" s="1" customFormat="1" ht="15">
      <c r="A53" s="20"/>
      <c r="B53" s="21" t="s">
        <v>6</v>
      </c>
      <c r="C53" s="21" t="s">
        <v>7</v>
      </c>
      <c r="D53" s="21" t="s">
        <v>95</v>
      </c>
      <c r="E53" s="22" t="s">
        <v>230</v>
      </c>
      <c r="F53" s="23" t="s">
        <v>231</v>
      </c>
      <c r="G53" s="25">
        <v>2</v>
      </c>
      <c r="H53" s="25">
        <v>40</v>
      </c>
      <c r="I53" s="25"/>
      <c r="J53" s="25"/>
      <c r="K53" s="25"/>
      <c r="L53" s="26" t="s">
        <v>232</v>
      </c>
      <c r="M53" s="30">
        <v>120</v>
      </c>
    </row>
    <row r="54" spans="1:13" s="1" customFormat="1" ht="15">
      <c r="A54" s="20"/>
      <c r="B54" s="21" t="s">
        <v>6</v>
      </c>
      <c r="C54" s="21" t="s">
        <v>7</v>
      </c>
      <c r="D54" s="21" t="s">
        <v>95</v>
      </c>
      <c r="E54" s="22" t="s">
        <v>131</v>
      </c>
      <c r="F54" s="23" t="s">
        <v>233</v>
      </c>
      <c r="G54" s="25">
        <v>2</v>
      </c>
      <c r="H54" s="25">
        <v>20</v>
      </c>
      <c r="I54" s="25"/>
      <c r="J54" s="25"/>
      <c r="K54" s="25"/>
      <c r="L54" s="26" t="s">
        <v>234</v>
      </c>
      <c r="M54" s="30">
        <v>120</v>
      </c>
    </row>
    <row r="55" spans="1:13" s="1" customFormat="1" ht="15">
      <c r="A55" s="20"/>
      <c r="B55" s="21" t="s">
        <v>6</v>
      </c>
      <c r="C55" s="21" t="s">
        <v>7</v>
      </c>
      <c r="D55" s="21" t="s">
        <v>95</v>
      </c>
      <c r="E55" s="22" t="s">
        <v>184</v>
      </c>
      <c r="F55" s="23" t="s">
        <v>235</v>
      </c>
      <c r="G55" s="25">
        <v>2</v>
      </c>
      <c r="H55" s="25">
        <v>30</v>
      </c>
      <c r="I55" s="25"/>
      <c r="J55" s="25"/>
      <c r="K55" s="25"/>
      <c r="L55" s="26" t="s">
        <v>236</v>
      </c>
      <c r="M55" s="30">
        <v>40</v>
      </c>
    </row>
    <row r="56" spans="1:13" s="1" customFormat="1" ht="15">
      <c r="A56" s="20"/>
      <c r="B56" s="21" t="s">
        <v>6</v>
      </c>
      <c r="C56" s="21" t="s">
        <v>7</v>
      </c>
      <c r="D56" s="21" t="s">
        <v>95</v>
      </c>
      <c r="E56" s="22" t="s">
        <v>237</v>
      </c>
      <c r="F56" s="23" t="s">
        <v>221</v>
      </c>
      <c r="G56" s="25">
        <v>2</v>
      </c>
      <c r="H56" s="25">
        <v>240</v>
      </c>
      <c r="I56" s="25" t="s">
        <v>49</v>
      </c>
      <c r="J56" s="25">
        <v>219</v>
      </c>
      <c r="K56" s="25" t="s">
        <v>34</v>
      </c>
      <c r="L56" s="26" t="s">
        <v>36</v>
      </c>
      <c r="M56" s="30">
        <v>10413</v>
      </c>
    </row>
    <row r="57" spans="1:13" s="1" customFormat="1" ht="15">
      <c r="A57" s="20"/>
      <c r="B57" s="21" t="s">
        <v>6</v>
      </c>
      <c r="C57" s="21" t="s">
        <v>7</v>
      </c>
      <c r="D57" s="21" t="s">
        <v>95</v>
      </c>
      <c r="E57" s="22" t="s">
        <v>238</v>
      </c>
      <c r="F57" s="23" t="s">
        <v>239</v>
      </c>
      <c r="G57" s="25">
        <v>2</v>
      </c>
      <c r="H57" s="25">
        <v>30</v>
      </c>
      <c r="I57" s="25"/>
      <c r="J57" s="25"/>
      <c r="K57" s="25"/>
      <c r="L57" s="26" t="s">
        <v>240</v>
      </c>
      <c r="M57" s="30">
        <v>130</v>
      </c>
    </row>
    <row r="58" spans="1:13" s="1" customFormat="1" ht="15">
      <c r="A58" s="20"/>
      <c r="B58" s="21" t="s">
        <v>6</v>
      </c>
      <c r="C58" s="21" t="s">
        <v>7</v>
      </c>
      <c r="D58" s="21" t="s">
        <v>95</v>
      </c>
      <c r="E58" s="22" t="s">
        <v>238</v>
      </c>
      <c r="F58" s="23" t="s">
        <v>241</v>
      </c>
      <c r="G58" s="25">
        <v>2</v>
      </c>
      <c r="H58" s="25">
        <v>520</v>
      </c>
      <c r="I58" s="25"/>
      <c r="J58" s="25"/>
      <c r="K58" s="25"/>
      <c r="L58" s="26" t="s">
        <v>107</v>
      </c>
      <c r="M58" s="30">
        <v>597</v>
      </c>
    </row>
    <row r="59" spans="1:13" s="1" customFormat="1" ht="15">
      <c r="A59" s="20"/>
      <c r="B59" s="21" t="s">
        <v>6</v>
      </c>
      <c r="C59" s="21" t="s">
        <v>7</v>
      </c>
      <c r="D59" s="21" t="s">
        <v>95</v>
      </c>
      <c r="E59" s="22" t="s">
        <v>242</v>
      </c>
      <c r="F59" s="23" t="s">
        <v>243</v>
      </c>
      <c r="G59" s="25">
        <v>2</v>
      </c>
      <c r="H59" s="25">
        <v>20</v>
      </c>
      <c r="I59" s="25"/>
      <c r="J59" s="25"/>
      <c r="K59" s="25"/>
      <c r="L59" s="26" t="s">
        <v>108</v>
      </c>
      <c r="M59" s="30">
        <v>116</v>
      </c>
    </row>
    <row r="60" spans="1:13" s="1" customFormat="1" ht="15">
      <c r="A60" s="20"/>
      <c r="B60" s="21" t="s">
        <v>6</v>
      </c>
      <c r="C60" s="21" t="s">
        <v>7</v>
      </c>
      <c r="D60" s="21" t="s">
        <v>95</v>
      </c>
      <c r="E60" s="22" t="s">
        <v>244</v>
      </c>
      <c r="F60" s="23" t="s">
        <v>221</v>
      </c>
      <c r="G60" s="25">
        <v>3</v>
      </c>
      <c r="H60" s="25">
        <v>150</v>
      </c>
      <c r="I60" s="25"/>
      <c r="J60" s="25"/>
      <c r="K60" s="25"/>
      <c r="L60" s="26"/>
      <c r="M60" s="30">
        <v>322</v>
      </c>
    </row>
    <row r="61" spans="1:16" s="1" customFormat="1" ht="15.75" thickBot="1">
      <c r="A61" s="36"/>
      <c r="B61" s="37" t="s">
        <v>6</v>
      </c>
      <c r="C61" s="37" t="s">
        <v>7</v>
      </c>
      <c r="D61" s="37" t="s">
        <v>95</v>
      </c>
      <c r="E61" s="38" t="s">
        <v>245</v>
      </c>
      <c r="F61" s="39" t="s">
        <v>221</v>
      </c>
      <c r="G61" s="41">
        <v>2</v>
      </c>
      <c r="H61" s="41">
        <v>360</v>
      </c>
      <c r="I61" s="41" t="s">
        <v>49</v>
      </c>
      <c r="J61" s="41">
        <v>159</v>
      </c>
      <c r="K61" s="41" t="s">
        <v>34</v>
      </c>
      <c r="L61" s="42" t="s">
        <v>36</v>
      </c>
      <c r="M61" s="64">
        <v>8809</v>
      </c>
      <c r="N61" s="28">
        <f>SUM(M47:M61)</f>
        <v>21570</v>
      </c>
      <c r="O61" s="28">
        <f>+M60</f>
        <v>322</v>
      </c>
      <c r="P61" s="28">
        <f>+N61-O61</f>
        <v>21248</v>
      </c>
    </row>
    <row r="62" spans="1:13" s="1" customFormat="1" ht="30">
      <c r="A62" s="11">
        <v>3</v>
      </c>
      <c r="B62" s="14" t="s">
        <v>8</v>
      </c>
      <c r="C62" s="14" t="s">
        <v>9</v>
      </c>
      <c r="D62" s="65" t="s">
        <v>38</v>
      </c>
      <c r="E62" s="15" t="s">
        <v>246</v>
      </c>
      <c r="F62" s="66" t="s">
        <v>77</v>
      </c>
      <c r="G62" s="67">
        <v>5</v>
      </c>
      <c r="H62" s="13">
        <v>135</v>
      </c>
      <c r="I62" s="13" t="s">
        <v>49</v>
      </c>
      <c r="J62" s="13">
        <v>219</v>
      </c>
      <c r="K62" s="13" t="s">
        <v>34</v>
      </c>
      <c r="L62" s="18" t="s">
        <v>281</v>
      </c>
      <c r="M62" s="29">
        <v>3987</v>
      </c>
    </row>
    <row r="63" spans="1:13" s="1" customFormat="1" ht="15">
      <c r="A63" s="20"/>
      <c r="B63" s="21" t="s">
        <v>8</v>
      </c>
      <c r="C63" s="21" t="s">
        <v>9</v>
      </c>
      <c r="D63" s="68" t="s">
        <v>38</v>
      </c>
      <c r="E63" s="22" t="s">
        <v>247</v>
      </c>
      <c r="F63" s="69" t="s">
        <v>53</v>
      </c>
      <c r="G63" s="70">
        <v>3</v>
      </c>
      <c r="H63" s="25">
        <v>120</v>
      </c>
      <c r="I63" s="25"/>
      <c r="J63" s="25"/>
      <c r="K63" s="25"/>
      <c r="L63" s="26"/>
      <c r="M63" s="30">
        <v>1668</v>
      </c>
    </row>
    <row r="64" spans="1:13" s="1" customFormat="1" ht="15">
      <c r="A64" s="20"/>
      <c r="B64" s="21" t="s">
        <v>8</v>
      </c>
      <c r="C64" s="21" t="s">
        <v>9</v>
      </c>
      <c r="D64" s="68" t="s">
        <v>38</v>
      </c>
      <c r="E64" s="22" t="s">
        <v>248</v>
      </c>
      <c r="F64" s="69" t="s">
        <v>53</v>
      </c>
      <c r="G64" s="70">
        <v>3</v>
      </c>
      <c r="H64" s="25">
        <v>120</v>
      </c>
      <c r="I64" s="25"/>
      <c r="J64" s="25"/>
      <c r="K64" s="25"/>
      <c r="L64" s="26"/>
      <c r="M64" s="30">
        <v>386</v>
      </c>
    </row>
    <row r="65" spans="1:13" s="1" customFormat="1" ht="15">
      <c r="A65" s="20"/>
      <c r="B65" s="21" t="s">
        <v>8</v>
      </c>
      <c r="C65" s="21" t="s">
        <v>9</v>
      </c>
      <c r="D65" s="68" t="s">
        <v>38</v>
      </c>
      <c r="E65" s="22" t="s">
        <v>249</v>
      </c>
      <c r="F65" s="69" t="s">
        <v>53</v>
      </c>
      <c r="G65" s="70">
        <v>1</v>
      </c>
      <c r="H65" s="25">
        <v>360</v>
      </c>
      <c r="I65" s="25" t="s">
        <v>49</v>
      </c>
      <c r="J65" s="25">
        <v>219</v>
      </c>
      <c r="K65" s="25" t="s">
        <v>34</v>
      </c>
      <c r="L65" s="26" t="s">
        <v>250</v>
      </c>
      <c r="M65" s="30">
        <v>4231</v>
      </c>
    </row>
    <row r="66" spans="1:13" s="1" customFormat="1" ht="15">
      <c r="A66" s="20"/>
      <c r="B66" s="21" t="s">
        <v>8</v>
      </c>
      <c r="C66" s="21" t="s">
        <v>9</v>
      </c>
      <c r="D66" s="68" t="s">
        <v>251</v>
      </c>
      <c r="E66" s="22" t="s">
        <v>247</v>
      </c>
      <c r="F66" s="69" t="s">
        <v>53</v>
      </c>
      <c r="G66" s="70">
        <v>3</v>
      </c>
      <c r="H66" s="25">
        <v>120</v>
      </c>
      <c r="I66" s="25"/>
      <c r="J66" s="25"/>
      <c r="K66" s="25"/>
      <c r="L66" s="26"/>
      <c r="M66" s="30">
        <v>414</v>
      </c>
    </row>
    <row r="67" spans="1:16" s="1" customFormat="1" ht="15.75" thickBot="1">
      <c r="A67" s="12"/>
      <c r="B67" s="31" t="s">
        <v>8</v>
      </c>
      <c r="C67" s="31" t="s">
        <v>9</v>
      </c>
      <c r="D67" s="71" t="s">
        <v>252</v>
      </c>
      <c r="E67" s="32" t="s">
        <v>249</v>
      </c>
      <c r="F67" s="72" t="s">
        <v>53</v>
      </c>
      <c r="G67" s="73">
        <v>1</v>
      </c>
      <c r="H67" s="2">
        <v>360</v>
      </c>
      <c r="I67" s="2" t="s">
        <v>49</v>
      </c>
      <c r="J67" s="2">
        <v>219</v>
      </c>
      <c r="K67" s="2" t="s">
        <v>34</v>
      </c>
      <c r="L67" s="34" t="s">
        <v>250</v>
      </c>
      <c r="M67" s="35">
        <v>218</v>
      </c>
      <c r="N67" s="28">
        <f>SUM(M62:M67)</f>
        <v>10904</v>
      </c>
      <c r="O67" s="28">
        <f>+M66+M64+M63+M62</f>
        <v>6455</v>
      </c>
      <c r="P67" s="28">
        <f>+N67-O67</f>
        <v>4449</v>
      </c>
    </row>
    <row r="68" spans="1:13" s="1" customFormat="1" ht="15">
      <c r="A68" s="51">
        <v>4</v>
      </c>
      <c r="B68" s="53" t="s">
        <v>10</v>
      </c>
      <c r="C68" s="53" t="s">
        <v>11</v>
      </c>
      <c r="D68" s="74" t="s">
        <v>88</v>
      </c>
      <c r="E68" s="54" t="s">
        <v>253</v>
      </c>
      <c r="F68" s="55" t="s">
        <v>48</v>
      </c>
      <c r="G68" s="56">
        <v>3</v>
      </c>
      <c r="H68" s="56">
        <v>120</v>
      </c>
      <c r="I68" s="56"/>
      <c r="J68" s="56"/>
      <c r="K68" s="56"/>
      <c r="L68" s="58"/>
      <c r="M68" s="59">
        <v>10</v>
      </c>
    </row>
    <row r="69" spans="1:13" s="1" customFormat="1" ht="15">
      <c r="A69" s="51"/>
      <c r="B69" s="21" t="s">
        <v>10</v>
      </c>
      <c r="C69" s="21" t="s">
        <v>11</v>
      </c>
      <c r="D69" s="74" t="s">
        <v>88</v>
      </c>
      <c r="E69" s="54" t="s">
        <v>226</v>
      </c>
      <c r="F69" s="55" t="s">
        <v>47</v>
      </c>
      <c r="G69" s="56">
        <v>3</v>
      </c>
      <c r="H69" s="56">
        <v>150</v>
      </c>
      <c r="I69" s="56"/>
      <c r="J69" s="56"/>
      <c r="K69" s="56"/>
      <c r="L69" s="58"/>
      <c r="M69" s="59">
        <v>32</v>
      </c>
    </row>
    <row r="70" spans="1:13" s="1" customFormat="1" ht="15">
      <c r="A70" s="51"/>
      <c r="B70" s="21" t="s">
        <v>10</v>
      </c>
      <c r="C70" s="21" t="s">
        <v>11</v>
      </c>
      <c r="D70" s="74" t="s">
        <v>254</v>
      </c>
      <c r="E70" s="54" t="s">
        <v>238</v>
      </c>
      <c r="F70" s="55" t="s">
        <v>75</v>
      </c>
      <c r="G70" s="56">
        <v>2</v>
      </c>
      <c r="H70" s="56">
        <v>300</v>
      </c>
      <c r="I70" s="56" t="s">
        <v>49</v>
      </c>
      <c r="J70" s="56">
        <v>273</v>
      </c>
      <c r="K70" s="56" t="s">
        <v>35</v>
      </c>
      <c r="L70" s="58" t="s">
        <v>36</v>
      </c>
      <c r="M70" s="59">
        <v>454</v>
      </c>
    </row>
    <row r="71" spans="1:13" s="1" customFormat="1" ht="15">
      <c r="A71" s="51"/>
      <c r="B71" s="21" t="s">
        <v>10</v>
      </c>
      <c r="C71" s="21" t="s">
        <v>11</v>
      </c>
      <c r="D71" s="74" t="s">
        <v>255</v>
      </c>
      <c r="E71" s="54" t="s">
        <v>238</v>
      </c>
      <c r="F71" s="55" t="s">
        <v>75</v>
      </c>
      <c r="G71" s="56">
        <v>2</v>
      </c>
      <c r="H71" s="56">
        <v>300</v>
      </c>
      <c r="I71" s="56" t="s">
        <v>49</v>
      </c>
      <c r="J71" s="56">
        <v>273</v>
      </c>
      <c r="K71" s="56" t="s">
        <v>35</v>
      </c>
      <c r="L71" s="58" t="s">
        <v>36</v>
      </c>
      <c r="M71" s="59">
        <v>8</v>
      </c>
    </row>
    <row r="72" spans="1:13" s="1" customFormat="1" ht="15">
      <c r="A72" s="51"/>
      <c r="B72" s="21" t="s">
        <v>10</v>
      </c>
      <c r="C72" s="21" t="s">
        <v>11</v>
      </c>
      <c r="D72" s="74" t="s">
        <v>256</v>
      </c>
      <c r="E72" s="54" t="s">
        <v>238</v>
      </c>
      <c r="F72" s="55" t="s">
        <v>75</v>
      </c>
      <c r="G72" s="56">
        <v>2</v>
      </c>
      <c r="H72" s="56">
        <v>300</v>
      </c>
      <c r="I72" s="56" t="s">
        <v>49</v>
      </c>
      <c r="J72" s="56">
        <v>273</v>
      </c>
      <c r="K72" s="56" t="s">
        <v>35</v>
      </c>
      <c r="L72" s="58" t="s">
        <v>36</v>
      </c>
      <c r="M72" s="59">
        <v>103</v>
      </c>
    </row>
    <row r="73" spans="1:13" s="1" customFormat="1" ht="15">
      <c r="A73" s="51"/>
      <c r="B73" s="21" t="s">
        <v>10</v>
      </c>
      <c r="C73" s="21" t="s">
        <v>11</v>
      </c>
      <c r="D73" s="74" t="s">
        <v>257</v>
      </c>
      <c r="E73" s="54" t="s">
        <v>238</v>
      </c>
      <c r="F73" s="55" t="s">
        <v>75</v>
      </c>
      <c r="G73" s="56">
        <v>2</v>
      </c>
      <c r="H73" s="56">
        <v>300</v>
      </c>
      <c r="I73" s="56" t="s">
        <v>49</v>
      </c>
      <c r="J73" s="56">
        <v>273</v>
      </c>
      <c r="K73" s="56" t="s">
        <v>35</v>
      </c>
      <c r="L73" s="58" t="s">
        <v>36</v>
      </c>
      <c r="M73" s="59">
        <v>43</v>
      </c>
    </row>
    <row r="74" spans="1:13" s="1" customFormat="1" ht="15">
      <c r="A74" s="51"/>
      <c r="B74" s="21" t="s">
        <v>10</v>
      </c>
      <c r="C74" s="21" t="s">
        <v>11</v>
      </c>
      <c r="D74" s="74" t="s">
        <v>258</v>
      </c>
      <c r="E74" s="54" t="s">
        <v>259</v>
      </c>
      <c r="F74" s="55" t="s">
        <v>47</v>
      </c>
      <c r="G74" s="56">
        <v>3</v>
      </c>
      <c r="H74" s="56">
        <v>180</v>
      </c>
      <c r="I74" s="56"/>
      <c r="J74" s="56"/>
      <c r="K74" s="56"/>
      <c r="L74" s="58"/>
      <c r="M74" s="59">
        <v>22</v>
      </c>
    </row>
    <row r="75" spans="1:13" s="1" customFormat="1" ht="15">
      <c r="A75" s="51"/>
      <c r="B75" s="21" t="s">
        <v>10</v>
      </c>
      <c r="C75" s="21" t="s">
        <v>11</v>
      </c>
      <c r="D75" s="74" t="s">
        <v>258</v>
      </c>
      <c r="E75" s="54" t="s">
        <v>150</v>
      </c>
      <c r="F75" s="55" t="s">
        <v>47</v>
      </c>
      <c r="G75" s="56">
        <v>3</v>
      </c>
      <c r="H75" s="56">
        <v>120</v>
      </c>
      <c r="I75" s="56"/>
      <c r="J75" s="56"/>
      <c r="K75" s="56"/>
      <c r="L75" s="58"/>
      <c r="M75" s="59">
        <v>39</v>
      </c>
    </row>
    <row r="76" spans="1:13" s="1" customFormat="1" ht="15">
      <c r="A76" s="51"/>
      <c r="B76" s="21" t="s">
        <v>10</v>
      </c>
      <c r="C76" s="21" t="s">
        <v>11</v>
      </c>
      <c r="D76" s="74" t="s">
        <v>258</v>
      </c>
      <c r="E76" s="54" t="s">
        <v>260</v>
      </c>
      <c r="F76" s="55" t="s">
        <v>47</v>
      </c>
      <c r="G76" s="56">
        <v>3</v>
      </c>
      <c r="H76" s="56">
        <v>120</v>
      </c>
      <c r="I76" s="56"/>
      <c r="J76" s="56"/>
      <c r="K76" s="56"/>
      <c r="L76" s="58"/>
      <c r="M76" s="59">
        <v>10</v>
      </c>
    </row>
    <row r="77" spans="1:13" s="1" customFormat="1" ht="15">
      <c r="A77" s="20"/>
      <c r="B77" s="21" t="s">
        <v>10</v>
      </c>
      <c r="C77" s="21" t="s">
        <v>11</v>
      </c>
      <c r="D77" s="75" t="s">
        <v>258</v>
      </c>
      <c r="E77" s="22" t="s">
        <v>192</v>
      </c>
      <c r="F77" s="23" t="s">
        <v>47</v>
      </c>
      <c r="G77" s="25">
        <v>3</v>
      </c>
      <c r="H77" s="25">
        <v>180</v>
      </c>
      <c r="I77" s="25"/>
      <c r="J77" s="25"/>
      <c r="K77" s="25"/>
      <c r="L77" s="26"/>
      <c r="M77" s="30">
        <v>58</v>
      </c>
    </row>
    <row r="78" spans="1:16" s="1" customFormat="1" ht="15.75" thickBot="1">
      <c r="A78" s="20"/>
      <c r="B78" s="21" t="s">
        <v>10</v>
      </c>
      <c r="C78" s="21" t="s">
        <v>11</v>
      </c>
      <c r="D78" s="75" t="s">
        <v>258</v>
      </c>
      <c r="E78" s="22" t="s">
        <v>261</v>
      </c>
      <c r="F78" s="23" t="s">
        <v>47</v>
      </c>
      <c r="G78" s="25">
        <v>3</v>
      </c>
      <c r="H78" s="25">
        <v>180</v>
      </c>
      <c r="I78" s="25"/>
      <c r="J78" s="25"/>
      <c r="K78" s="25"/>
      <c r="L78" s="26"/>
      <c r="M78" s="30">
        <v>39</v>
      </c>
      <c r="N78" s="28">
        <f>SUM(M68:M78)</f>
        <v>818</v>
      </c>
      <c r="O78" s="28">
        <f>+M78+M77+M76+M75+M74+M69+M68</f>
        <v>210</v>
      </c>
      <c r="P78" s="28">
        <f>+N78-O78</f>
        <v>608</v>
      </c>
    </row>
    <row r="79" spans="1:13" s="1" customFormat="1" ht="30">
      <c r="A79" s="11">
        <v>5</v>
      </c>
      <c r="B79" s="14" t="s">
        <v>12</v>
      </c>
      <c r="C79" s="14" t="s">
        <v>45</v>
      </c>
      <c r="D79" s="14" t="s">
        <v>58</v>
      </c>
      <c r="E79" s="15" t="s">
        <v>110</v>
      </c>
      <c r="F79" s="16" t="s">
        <v>80</v>
      </c>
      <c r="G79" s="17">
        <v>5</v>
      </c>
      <c r="H79" s="17">
        <v>220</v>
      </c>
      <c r="I79" s="13" t="s">
        <v>49</v>
      </c>
      <c r="J79" s="17">
        <v>108</v>
      </c>
      <c r="K79" s="13" t="s">
        <v>34</v>
      </c>
      <c r="L79" s="18" t="s">
        <v>44</v>
      </c>
      <c r="M79" s="19">
        <v>152</v>
      </c>
    </row>
    <row r="80" spans="1:13" s="1" customFormat="1" ht="30">
      <c r="A80" s="20"/>
      <c r="B80" s="21" t="s">
        <v>12</v>
      </c>
      <c r="C80" s="21" t="s">
        <v>45</v>
      </c>
      <c r="D80" s="21" t="s">
        <v>111</v>
      </c>
      <c r="E80" s="22" t="s">
        <v>112</v>
      </c>
      <c r="F80" s="23" t="s">
        <v>113</v>
      </c>
      <c r="G80" s="24">
        <v>5</v>
      </c>
      <c r="H80" s="24">
        <v>90</v>
      </c>
      <c r="I80" s="25" t="s">
        <v>49</v>
      </c>
      <c r="J80" s="24">
        <v>57</v>
      </c>
      <c r="K80" s="25" t="s">
        <v>35</v>
      </c>
      <c r="L80" s="26" t="s">
        <v>114</v>
      </c>
      <c r="M80" s="27">
        <v>30</v>
      </c>
    </row>
    <row r="81" spans="1:13" s="1" customFormat="1" ht="15">
      <c r="A81" s="20"/>
      <c r="B81" s="21" t="s">
        <v>12</v>
      </c>
      <c r="C81" s="21" t="s">
        <v>45</v>
      </c>
      <c r="D81" s="21" t="s">
        <v>115</v>
      </c>
      <c r="E81" s="22" t="s">
        <v>116</v>
      </c>
      <c r="F81" s="23" t="s">
        <v>73</v>
      </c>
      <c r="G81" s="24">
        <v>2</v>
      </c>
      <c r="H81" s="24">
        <v>80</v>
      </c>
      <c r="I81" s="25"/>
      <c r="J81" s="24"/>
      <c r="K81" s="25"/>
      <c r="L81" s="26" t="s">
        <v>117</v>
      </c>
      <c r="M81" s="27">
        <v>62</v>
      </c>
    </row>
    <row r="82" spans="1:13" s="1" customFormat="1" ht="15">
      <c r="A82" s="20"/>
      <c r="B82" s="21" t="s">
        <v>12</v>
      </c>
      <c r="C82" s="21" t="s">
        <v>45</v>
      </c>
      <c r="D82" s="21" t="s">
        <v>74</v>
      </c>
      <c r="E82" s="22" t="s">
        <v>118</v>
      </c>
      <c r="F82" s="23" t="s">
        <v>119</v>
      </c>
      <c r="G82" s="24">
        <v>2</v>
      </c>
      <c r="H82" s="24">
        <v>70</v>
      </c>
      <c r="I82" s="25"/>
      <c r="J82" s="24"/>
      <c r="K82" s="25"/>
      <c r="L82" s="26" t="s">
        <v>120</v>
      </c>
      <c r="M82" s="27">
        <v>116</v>
      </c>
    </row>
    <row r="83" spans="1:13" s="1" customFormat="1" ht="30">
      <c r="A83" s="20"/>
      <c r="B83" s="21" t="s">
        <v>12</v>
      </c>
      <c r="C83" s="21" t="s">
        <v>45</v>
      </c>
      <c r="D83" s="21" t="s">
        <v>72</v>
      </c>
      <c r="E83" s="22" t="s">
        <v>121</v>
      </c>
      <c r="F83" s="23" t="s">
        <v>122</v>
      </c>
      <c r="G83" s="24">
        <v>5</v>
      </c>
      <c r="H83" s="24">
        <v>750</v>
      </c>
      <c r="I83" s="25" t="s">
        <v>49</v>
      </c>
      <c r="J83" s="24">
        <v>89</v>
      </c>
      <c r="K83" s="25" t="s">
        <v>34</v>
      </c>
      <c r="L83" s="26" t="s">
        <v>44</v>
      </c>
      <c r="M83" s="27">
        <v>48</v>
      </c>
    </row>
    <row r="84" spans="1:16" s="1" customFormat="1" ht="30.75" thickBot="1">
      <c r="A84" s="36"/>
      <c r="B84" s="37" t="s">
        <v>12</v>
      </c>
      <c r="C84" s="37" t="s">
        <v>45</v>
      </c>
      <c r="D84" s="37" t="s">
        <v>72</v>
      </c>
      <c r="E84" s="38" t="s">
        <v>123</v>
      </c>
      <c r="F84" s="39" t="s">
        <v>48</v>
      </c>
      <c r="G84" s="40">
        <v>5</v>
      </c>
      <c r="H84" s="40">
        <v>240</v>
      </c>
      <c r="I84" s="41"/>
      <c r="J84" s="40"/>
      <c r="K84" s="41"/>
      <c r="L84" s="42" t="s">
        <v>280</v>
      </c>
      <c r="M84" s="43">
        <v>565</v>
      </c>
      <c r="N84" s="28">
        <f>SUM(M79:M84)</f>
        <v>973</v>
      </c>
      <c r="O84" s="28">
        <f>+M84+M83+M80+M79</f>
        <v>795</v>
      </c>
      <c r="P84" s="28">
        <f>+N84-O84</f>
        <v>178</v>
      </c>
    </row>
    <row r="85" spans="1:13" s="1" customFormat="1" ht="30">
      <c r="A85" s="11">
        <v>6</v>
      </c>
      <c r="B85" s="14" t="s">
        <v>13</v>
      </c>
      <c r="C85" s="14" t="s">
        <v>14</v>
      </c>
      <c r="D85" s="14" t="s">
        <v>186</v>
      </c>
      <c r="E85" s="15" t="s">
        <v>187</v>
      </c>
      <c r="F85" s="16" t="s">
        <v>129</v>
      </c>
      <c r="G85" s="13">
        <v>5</v>
      </c>
      <c r="H85" s="13">
        <v>920</v>
      </c>
      <c r="I85" s="13" t="s">
        <v>52</v>
      </c>
      <c r="J85" s="13">
        <v>76</v>
      </c>
      <c r="K85" s="13" t="s">
        <v>34</v>
      </c>
      <c r="L85" s="18" t="s">
        <v>97</v>
      </c>
      <c r="M85" s="29">
        <v>45</v>
      </c>
    </row>
    <row r="86" spans="1:13" s="1" customFormat="1" ht="15">
      <c r="A86" s="20"/>
      <c r="B86" s="21" t="s">
        <v>13</v>
      </c>
      <c r="C86" s="21" t="s">
        <v>14</v>
      </c>
      <c r="D86" s="21" t="s">
        <v>188</v>
      </c>
      <c r="E86" s="22" t="s">
        <v>189</v>
      </c>
      <c r="F86" s="23" t="s">
        <v>82</v>
      </c>
      <c r="G86" s="25">
        <v>2</v>
      </c>
      <c r="H86" s="25">
        <v>90</v>
      </c>
      <c r="I86" s="25"/>
      <c r="J86" s="25"/>
      <c r="K86" s="25"/>
      <c r="L86" s="26" t="s">
        <v>283</v>
      </c>
      <c r="M86" s="30">
        <v>63</v>
      </c>
    </row>
    <row r="87" spans="1:13" s="1" customFormat="1" ht="15">
      <c r="A87" s="20"/>
      <c r="B87" s="21" t="s">
        <v>13</v>
      </c>
      <c r="C87" s="21" t="s">
        <v>14</v>
      </c>
      <c r="D87" s="21" t="s">
        <v>90</v>
      </c>
      <c r="E87" s="22" t="s">
        <v>116</v>
      </c>
      <c r="F87" s="23" t="s">
        <v>190</v>
      </c>
      <c r="G87" s="25">
        <v>2</v>
      </c>
      <c r="H87" s="25">
        <v>65</v>
      </c>
      <c r="I87" s="25"/>
      <c r="J87" s="25"/>
      <c r="K87" s="25"/>
      <c r="L87" s="26" t="s">
        <v>191</v>
      </c>
      <c r="M87" s="30">
        <v>127</v>
      </c>
    </row>
    <row r="88" spans="1:13" s="1" customFormat="1" ht="15">
      <c r="A88" s="20"/>
      <c r="B88" s="21" t="s">
        <v>13</v>
      </c>
      <c r="C88" s="21" t="s">
        <v>14</v>
      </c>
      <c r="D88" s="21" t="s">
        <v>89</v>
      </c>
      <c r="E88" s="22" t="s">
        <v>192</v>
      </c>
      <c r="F88" s="23" t="s">
        <v>193</v>
      </c>
      <c r="G88" s="25">
        <v>2</v>
      </c>
      <c r="H88" s="25">
        <v>75</v>
      </c>
      <c r="I88" s="25"/>
      <c r="J88" s="25"/>
      <c r="K88" s="25"/>
      <c r="L88" s="26" t="s">
        <v>194</v>
      </c>
      <c r="M88" s="30">
        <v>192</v>
      </c>
    </row>
    <row r="89" spans="1:13" s="1" customFormat="1" ht="30">
      <c r="A89" s="20"/>
      <c r="B89" s="21" t="s">
        <v>13</v>
      </c>
      <c r="C89" s="21" t="s">
        <v>14</v>
      </c>
      <c r="D89" s="21" t="s">
        <v>91</v>
      </c>
      <c r="E89" s="22" t="s">
        <v>154</v>
      </c>
      <c r="F89" s="23" t="s">
        <v>195</v>
      </c>
      <c r="G89" s="25">
        <v>5</v>
      </c>
      <c r="H89" s="25">
        <v>970</v>
      </c>
      <c r="I89" s="25" t="s">
        <v>52</v>
      </c>
      <c r="J89" s="25">
        <v>89</v>
      </c>
      <c r="K89" s="25" t="s">
        <v>34</v>
      </c>
      <c r="L89" s="26" t="s">
        <v>196</v>
      </c>
      <c r="M89" s="30">
        <v>7</v>
      </c>
    </row>
    <row r="90" spans="1:13" s="1" customFormat="1" ht="30">
      <c r="A90" s="20"/>
      <c r="B90" s="21" t="s">
        <v>13</v>
      </c>
      <c r="C90" s="21" t="s">
        <v>14</v>
      </c>
      <c r="D90" s="21" t="s">
        <v>197</v>
      </c>
      <c r="E90" s="22" t="s">
        <v>118</v>
      </c>
      <c r="F90" s="23" t="s">
        <v>78</v>
      </c>
      <c r="G90" s="25">
        <v>5</v>
      </c>
      <c r="H90" s="25">
        <v>1330</v>
      </c>
      <c r="I90" s="25" t="s">
        <v>49</v>
      </c>
      <c r="J90" s="25">
        <v>225</v>
      </c>
      <c r="K90" s="25" t="s">
        <v>35</v>
      </c>
      <c r="L90" s="26" t="s">
        <v>196</v>
      </c>
      <c r="M90" s="30">
        <v>88</v>
      </c>
    </row>
    <row r="91" spans="1:13" s="1" customFormat="1" ht="30">
      <c r="A91" s="20"/>
      <c r="B91" s="21" t="s">
        <v>13</v>
      </c>
      <c r="C91" s="21" t="s">
        <v>14</v>
      </c>
      <c r="D91" s="21" t="s">
        <v>198</v>
      </c>
      <c r="E91" s="22" t="s">
        <v>118</v>
      </c>
      <c r="F91" s="23" t="s">
        <v>78</v>
      </c>
      <c r="G91" s="25">
        <v>5</v>
      </c>
      <c r="H91" s="25">
        <v>1330</v>
      </c>
      <c r="I91" s="25" t="s">
        <v>49</v>
      </c>
      <c r="J91" s="25">
        <v>225</v>
      </c>
      <c r="K91" s="25" t="s">
        <v>35</v>
      </c>
      <c r="L91" s="26" t="s">
        <v>196</v>
      </c>
      <c r="M91" s="30">
        <v>90</v>
      </c>
    </row>
    <row r="92" spans="1:13" s="1" customFormat="1" ht="30">
      <c r="A92" s="20"/>
      <c r="B92" s="21" t="s">
        <v>13</v>
      </c>
      <c r="C92" s="21" t="s">
        <v>14</v>
      </c>
      <c r="D92" s="21" t="s">
        <v>199</v>
      </c>
      <c r="E92" s="22" t="s">
        <v>118</v>
      </c>
      <c r="F92" s="23" t="s">
        <v>78</v>
      </c>
      <c r="G92" s="25">
        <v>5</v>
      </c>
      <c r="H92" s="25">
        <v>1330</v>
      </c>
      <c r="I92" s="25" t="s">
        <v>49</v>
      </c>
      <c r="J92" s="25">
        <v>225</v>
      </c>
      <c r="K92" s="25" t="s">
        <v>35</v>
      </c>
      <c r="L92" s="26" t="s">
        <v>196</v>
      </c>
      <c r="M92" s="30">
        <v>154</v>
      </c>
    </row>
    <row r="93" spans="1:13" s="1" customFormat="1" ht="30">
      <c r="A93" s="20"/>
      <c r="B93" s="21" t="s">
        <v>13</v>
      </c>
      <c r="C93" s="21" t="s">
        <v>14</v>
      </c>
      <c r="D93" s="21" t="s">
        <v>200</v>
      </c>
      <c r="E93" s="22" t="s">
        <v>118</v>
      </c>
      <c r="F93" s="23" t="s">
        <v>78</v>
      </c>
      <c r="G93" s="25">
        <v>5</v>
      </c>
      <c r="H93" s="25">
        <v>1330</v>
      </c>
      <c r="I93" s="25" t="s">
        <v>49</v>
      </c>
      <c r="J93" s="25">
        <v>225</v>
      </c>
      <c r="K93" s="25" t="s">
        <v>35</v>
      </c>
      <c r="L93" s="26" t="s">
        <v>196</v>
      </c>
      <c r="M93" s="30">
        <v>144</v>
      </c>
    </row>
    <row r="94" spans="1:13" s="1" customFormat="1" ht="30">
      <c r="A94" s="20"/>
      <c r="B94" s="21" t="s">
        <v>13</v>
      </c>
      <c r="C94" s="21" t="s">
        <v>14</v>
      </c>
      <c r="D94" s="21" t="s">
        <v>201</v>
      </c>
      <c r="E94" s="22" t="s">
        <v>118</v>
      </c>
      <c r="F94" s="23" t="s">
        <v>78</v>
      </c>
      <c r="G94" s="25">
        <v>5</v>
      </c>
      <c r="H94" s="25">
        <v>1330</v>
      </c>
      <c r="I94" s="25" t="s">
        <v>49</v>
      </c>
      <c r="J94" s="25">
        <v>225</v>
      </c>
      <c r="K94" s="25" t="s">
        <v>35</v>
      </c>
      <c r="L94" s="26" t="s">
        <v>196</v>
      </c>
      <c r="M94" s="30">
        <v>197</v>
      </c>
    </row>
    <row r="95" spans="1:16" s="1" customFormat="1" ht="15.75" thickBot="1">
      <c r="A95" s="36"/>
      <c r="B95" s="37" t="s">
        <v>13</v>
      </c>
      <c r="C95" s="37" t="s">
        <v>14</v>
      </c>
      <c r="D95" s="37" t="s">
        <v>201</v>
      </c>
      <c r="E95" s="94" t="s">
        <v>248</v>
      </c>
      <c r="F95" s="39" t="s">
        <v>50</v>
      </c>
      <c r="G95" s="41">
        <v>2</v>
      </c>
      <c r="H95" s="41">
        <v>240</v>
      </c>
      <c r="I95" s="41"/>
      <c r="J95" s="41"/>
      <c r="K95" s="41"/>
      <c r="L95" s="42" t="s">
        <v>202</v>
      </c>
      <c r="M95" s="64">
        <v>197</v>
      </c>
      <c r="N95" s="28">
        <f>SUM(M85:M95)</f>
        <v>1304</v>
      </c>
      <c r="O95" s="28">
        <f>+M94+M93+M92+M91+M90+M89+M85</f>
        <v>725</v>
      </c>
      <c r="P95" s="28">
        <f>+N95-O95</f>
        <v>579</v>
      </c>
    </row>
    <row r="96" spans="1:16" s="1" customFormat="1" ht="15">
      <c r="A96" s="11">
        <v>7</v>
      </c>
      <c r="B96" s="14" t="s">
        <v>15</v>
      </c>
      <c r="C96" s="14" t="s">
        <v>16</v>
      </c>
      <c r="D96" s="14" t="s">
        <v>262</v>
      </c>
      <c r="E96" s="15" t="s">
        <v>263</v>
      </c>
      <c r="F96" s="16" t="s">
        <v>264</v>
      </c>
      <c r="G96" s="13">
        <v>2</v>
      </c>
      <c r="H96" s="13">
        <v>150</v>
      </c>
      <c r="I96" s="13" t="s">
        <v>49</v>
      </c>
      <c r="J96" s="79">
        <v>219</v>
      </c>
      <c r="K96" s="13" t="s">
        <v>34</v>
      </c>
      <c r="L96" s="18" t="s">
        <v>36</v>
      </c>
      <c r="M96" s="29">
        <v>2583</v>
      </c>
      <c r="N96" s="28"/>
      <c r="P96" s="28"/>
    </row>
    <row r="97" spans="1:16" s="1" customFormat="1" ht="15">
      <c r="A97" s="20"/>
      <c r="B97" s="21" t="s">
        <v>15</v>
      </c>
      <c r="C97" s="21" t="s">
        <v>16</v>
      </c>
      <c r="D97" s="21" t="s">
        <v>265</v>
      </c>
      <c r="E97" s="22" t="s">
        <v>245</v>
      </c>
      <c r="F97" s="23" t="s">
        <v>266</v>
      </c>
      <c r="G97" s="25">
        <v>2</v>
      </c>
      <c r="H97" s="25">
        <v>160</v>
      </c>
      <c r="I97" s="25" t="s">
        <v>49</v>
      </c>
      <c r="J97" s="45">
        <v>325</v>
      </c>
      <c r="K97" s="25" t="s">
        <v>35</v>
      </c>
      <c r="L97" s="26" t="s">
        <v>36</v>
      </c>
      <c r="M97" s="30">
        <v>303</v>
      </c>
      <c r="N97" s="28"/>
      <c r="P97" s="28"/>
    </row>
    <row r="98" spans="1:16" s="1" customFormat="1" ht="15">
      <c r="A98" s="20"/>
      <c r="B98" s="21" t="s">
        <v>15</v>
      </c>
      <c r="C98" s="21" t="s">
        <v>16</v>
      </c>
      <c r="D98" s="21" t="s">
        <v>267</v>
      </c>
      <c r="E98" s="22" t="s">
        <v>245</v>
      </c>
      <c r="F98" s="23" t="s">
        <v>266</v>
      </c>
      <c r="G98" s="25">
        <v>2</v>
      </c>
      <c r="H98" s="25">
        <v>160</v>
      </c>
      <c r="I98" s="25" t="s">
        <v>49</v>
      </c>
      <c r="J98" s="45">
        <v>325</v>
      </c>
      <c r="K98" s="25" t="s">
        <v>35</v>
      </c>
      <c r="L98" s="26" t="s">
        <v>36</v>
      </c>
      <c r="M98" s="30">
        <v>679</v>
      </c>
      <c r="N98" s="28"/>
      <c r="P98" s="28"/>
    </row>
    <row r="99" spans="1:16" s="1" customFormat="1" ht="15">
      <c r="A99" s="20"/>
      <c r="B99" s="21" t="s">
        <v>15</v>
      </c>
      <c r="C99" s="21" t="s">
        <v>16</v>
      </c>
      <c r="D99" s="21" t="s">
        <v>268</v>
      </c>
      <c r="E99" s="22" t="s">
        <v>245</v>
      </c>
      <c r="F99" s="23" t="s">
        <v>266</v>
      </c>
      <c r="G99" s="25">
        <v>2</v>
      </c>
      <c r="H99" s="25">
        <v>160</v>
      </c>
      <c r="I99" s="25" t="s">
        <v>49</v>
      </c>
      <c r="J99" s="45">
        <v>325</v>
      </c>
      <c r="K99" s="25" t="s">
        <v>35</v>
      </c>
      <c r="L99" s="26" t="s">
        <v>36</v>
      </c>
      <c r="M99" s="30">
        <v>263</v>
      </c>
      <c r="N99" s="28"/>
      <c r="P99" s="28"/>
    </row>
    <row r="100" spans="1:16" s="1" customFormat="1" ht="15">
      <c r="A100" s="20"/>
      <c r="B100" s="21" t="s">
        <v>15</v>
      </c>
      <c r="C100" s="21" t="s">
        <v>16</v>
      </c>
      <c r="D100" s="21" t="s">
        <v>269</v>
      </c>
      <c r="E100" s="22" t="s">
        <v>245</v>
      </c>
      <c r="F100" s="23" t="s">
        <v>266</v>
      </c>
      <c r="G100" s="25">
        <v>2</v>
      </c>
      <c r="H100" s="25">
        <v>160</v>
      </c>
      <c r="I100" s="25" t="s">
        <v>49</v>
      </c>
      <c r="J100" s="45">
        <v>325</v>
      </c>
      <c r="K100" s="25" t="s">
        <v>35</v>
      </c>
      <c r="L100" s="26" t="s">
        <v>36</v>
      </c>
      <c r="M100" s="30">
        <v>168</v>
      </c>
      <c r="N100" s="28"/>
      <c r="P100" s="28"/>
    </row>
    <row r="101" spans="1:16" s="1" customFormat="1" ht="15">
      <c r="A101" s="20"/>
      <c r="B101" s="21" t="s">
        <v>15</v>
      </c>
      <c r="C101" s="21" t="s">
        <v>16</v>
      </c>
      <c r="D101" s="21" t="s">
        <v>270</v>
      </c>
      <c r="E101" s="22" t="s">
        <v>128</v>
      </c>
      <c r="F101" s="23" t="s">
        <v>271</v>
      </c>
      <c r="G101" s="25">
        <v>2</v>
      </c>
      <c r="H101" s="25">
        <v>60</v>
      </c>
      <c r="I101" s="25" t="s">
        <v>49</v>
      </c>
      <c r="J101" s="45">
        <v>89</v>
      </c>
      <c r="K101" s="25" t="s">
        <v>34</v>
      </c>
      <c r="L101" s="26" t="s">
        <v>36</v>
      </c>
      <c r="M101" s="30">
        <v>38</v>
      </c>
      <c r="N101" s="28"/>
      <c r="P101" s="28"/>
    </row>
    <row r="102" spans="1:16" s="1" customFormat="1" ht="15.75" thickBot="1">
      <c r="A102" s="12"/>
      <c r="B102" s="31" t="s">
        <v>15</v>
      </c>
      <c r="C102" s="31" t="s">
        <v>16</v>
      </c>
      <c r="D102" s="31" t="s">
        <v>272</v>
      </c>
      <c r="E102" s="32" t="s">
        <v>170</v>
      </c>
      <c r="F102" s="33" t="s">
        <v>176</v>
      </c>
      <c r="G102" s="2">
        <v>2</v>
      </c>
      <c r="H102" s="2">
        <v>180</v>
      </c>
      <c r="I102" s="2" t="s">
        <v>52</v>
      </c>
      <c r="J102" s="47">
        <v>76</v>
      </c>
      <c r="K102" s="2" t="s">
        <v>34</v>
      </c>
      <c r="L102" s="34" t="s">
        <v>36</v>
      </c>
      <c r="M102" s="35">
        <v>30</v>
      </c>
      <c r="N102" s="28">
        <f>SUM(M96:M102)</f>
        <v>4064</v>
      </c>
      <c r="O102" s="1">
        <v>0</v>
      </c>
      <c r="P102" s="28">
        <f>+N102-O102</f>
        <v>4064</v>
      </c>
    </row>
    <row r="103" spans="1:13" s="1" customFormat="1" ht="30">
      <c r="A103" s="51">
        <v>8</v>
      </c>
      <c r="B103" s="53" t="s">
        <v>17</v>
      </c>
      <c r="C103" s="53" t="s">
        <v>40</v>
      </c>
      <c r="D103" s="76" t="s">
        <v>203</v>
      </c>
      <c r="E103" s="54" t="s">
        <v>162</v>
      </c>
      <c r="F103" s="55" t="s">
        <v>204</v>
      </c>
      <c r="G103" s="77">
        <v>5</v>
      </c>
      <c r="H103" s="77">
        <v>250</v>
      </c>
      <c r="I103" s="77" t="s">
        <v>49</v>
      </c>
      <c r="J103" s="77">
        <v>110</v>
      </c>
      <c r="K103" s="78" t="s">
        <v>35</v>
      </c>
      <c r="L103" s="58" t="s">
        <v>196</v>
      </c>
      <c r="M103" s="59">
        <v>232</v>
      </c>
    </row>
    <row r="104" spans="1:16" s="1" customFormat="1" ht="30.75" thickBot="1">
      <c r="A104" s="12"/>
      <c r="B104" s="31" t="s">
        <v>17</v>
      </c>
      <c r="C104" s="31" t="s">
        <v>40</v>
      </c>
      <c r="D104" s="60" t="s">
        <v>205</v>
      </c>
      <c r="E104" s="32" t="s">
        <v>206</v>
      </c>
      <c r="F104" s="33" t="s">
        <v>79</v>
      </c>
      <c r="G104" s="61">
        <v>5</v>
      </c>
      <c r="H104" s="61">
        <v>200</v>
      </c>
      <c r="I104" s="61" t="s">
        <v>49</v>
      </c>
      <c r="J104" s="61">
        <v>108</v>
      </c>
      <c r="K104" s="62" t="s">
        <v>34</v>
      </c>
      <c r="L104" s="34" t="s">
        <v>279</v>
      </c>
      <c r="M104" s="35">
        <v>343</v>
      </c>
      <c r="N104" s="28">
        <f>SUM(M103:M104)</f>
        <v>575</v>
      </c>
      <c r="O104" s="28">
        <f>+M104+M103</f>
        <v>575</v>
      </c>
      <c r="P104" s="28">
        <f>+N104-O104</f>
        <v>0</v>
      </c>
    </row>
    <row r="105" spans="1:16" s="1" customFormat="1" ht="30">
      <c r="A105" s="51">
        <v>9</v>
      </c>
      <c r="B105" s="52" t="s">
        <v>18</v>
      </c>
      <c r="C105" s="53" t="s">
        <v>40</v>
      </c>
      <c r="D105" s="53" t="s">
        <v>92</v>
      </c>
      <c r="E105" s="54" t="s">
        <v>184</v>
      </c>
      <c r="F105" s="55" t="s">
        <v>81</v>
      </c>
      <c r="G105" s="56">
        <v>5</v>
      </c>
      <c r="H105" s="56">
        <v>1360</v>
      </c>
      <c r="I105" s="56" t="s">
        <v>49</v>
      </c>
      <c r="J105" s="57">
        <v>219</v>
      </c>
      <c r="K105" s="56" t="s">
        <v>34</v>
      </c>
      <c r="L105" s="58" t="s">
        <v>44</v>
      </c>
      <c r="M105" s="59">
        <v>1201</v>
      </c>
      <c r="N105" s="28"/>
      <c r="O105" s="28"/>
      <c r="P105" s="28"/>
    </row>
    <row r="106" spans="1:16" s="1" customFormat="1" ht="30">
      <c r="A106" s="20"/>
      <c r="B106" s="44" t="s">
        <v>18</v>
      </c>
      <c r="C106" s="21" t="s">
        <v>40</v>
      </c>
      <c r="D106" s="21" t="s">
        <v>93</v>
      </c>
      <c r="E106" s="22" t="s">
        <v>184</v>
      </c>
      <c r="F106" s="23" t="s">
        <v>81</v>
      </c>
      <c r="G106" s="25">
        <v>5</v>
      </c>
      <c r="H106" s="25">
        <v>1360</v>
      </c>
      <c r="I106" s="25" t="s">
        <v>49</v>
      </c>
      <c r="J106" s="45">
        <v>219</v>
      </c>
      <c r="K106" s="25" t="s">
        <v>34</v>
      </c>
      <c r="L106" s="26" t="s">
        <v>44</v>
      </c>
      <c r="M106" s="30">
        <v>934</v>
      </c>
      <c r="N106" s="28"/>
      <c r="O106" s="28"/>
      <c r="P106" s="28"/>
    </row>
    <row r="107" spans="1:16" s="1" customFormat="1" ht="30.75" thickBot="1">
      <c r="A107" s="12"/>
      <c r="B107" s="46" t="s">
        <v>18</v>
      </c>
      <c r="C107" s="31" t="s">
        <v>40</v>
      </c>
      <c r="D107" s="31" t="s">
        <v>94</v>
      </c>
      <c r="E107" s="32" t="s">
        <v>184</v>
      </c>
      <c r="F107" s="33" t="s">
        <v>81</v>
      </c>
      <c r="G107" s="2">
        <v>5</v>
      </c>
      <c r="H107" s="2">
        <v>1360</v>
      </c>
      <c r="I107" s="2" t="s">
        <v>49</v>
      </c>
      <c r="J107" s="47">
        <v>219</v>
      </c>
      <c r="K107" s="2" t="s">
        <v>34</v>
      </c>
      <c r="L107" s="34" t="s">
        <v>44</v>
      </c>
      <c r="M107" s="35">
        <v>7</v>
      </c>
      <c r="N107" s="28">
        <f>SUM(M105:M107)</f>
        <v>2142</v>
      </c>
      <c r="O107" s="28">
        <f>+M107+M106+M105</f>
        <v>2142</v>
      </c>
      <c r="P107" s="28">
        <f>+N107-O107</f>
        <v>0</v>
      </c>
    </row>
    <row r="108" spans="1:13" s="1" customFormat="1" ht="15">
      <c r="A108" s="51">
        <v>10</v>
      </c>
      <c r="B108" s="53" t="s">
        <v>19</v>
      </c>
      <c r="C108" s="53" t="s">
        <v>62</v>
      </c>
      <c r="D108" s="53" t="s">
        <v>63</v>
      </c>
      <c r="E108" s="54" t="s">
        <v>140</v>
      </c>
      <c r="F108" s="55" t="s">
        <v>50</v>
      </c>
      <c r="G108" s="56">
        <v>2</v>
      </c>
      <c r="H108" s="56">
        <v>240</v>
      </c>
      <c r="I108" s="56" t="s">
        <v>49</v>
      </c>
      <c r="J108" s="56">
        <v>219</v>
      </c>
      <c r="K108" s="56" t="s">
        <v>34</v>
      </c>
      <c r="L108" s="58" t="s">
        <v>36</v>
      </c>
      <c r="M108" s="59">
        <v>2448</v>
      </c>
    </row>
    <row r="109" spans="1:13" s="1" customFormat="1" ht="30">
      <c r="A109" s="20"/>
      <c r="B109" s="21" t="s">
        <v>19</v>
      </c>
      <c r="C109" s="21" t="s">
        <v>62</v>
      </c>
      <c r="D109" s="21" t="s">
        <v>63</v>
      </c>
      <c r="E109" s="22" t="s">
        <v>273</v>
      </c>
      <c r="F109" s="23" t="s">
        <v>274</v>
      </c>
      <c r="G109" s="25">
        <v>5</v>
      </c>
      <c r="H109" s="25">
        <v>145</v>
      </c>
      <c r="I109" s="25" t="s">
        <v>49</v>
      </c>
      <c r="J109" s="25">
        <v>89</v>
      </c>
      <c r="K109" s="25" t="s">
        <v>34</v>
      </c>
      <c r="L109" s="26" t="s">
        <v>44</v>
      </c>
      <c r="M109" s="30">
        <v>68</v>
      </c>
    </row>
    <row r="110" spans="1:16" s="1" customFormat="1" ht="15.75" thickBot="1">
      <c r="A110" s="20"/>
      <c r="B110" s="21" t="s">
        <v>19</v>
      </c>
      <c r="C110" s="21" t="s">
        <v>62</v>
      </c>
      <c r="D110" s="21" t="s">
        <v>275</v>
      </c>
      <c r="E110" s="22" t="s">
        <v>162</v>
      </c>
      <c r="F110" s="23" t="s">
        <v>276</v>
      </c>
      <c r="G110" s="25">
        <v>2</v>
      </c>
      <c r="H110" s="25">
        <v>767</v>
      </c>
      <c r="I110" s="25"/>
      <c r="J110" s="25"/>
      <c r="K110" s="25"/>
      <c r="L110" s="26" t="s">
        <v>277</v>
      </c>
      <c r="M110" s="30">
        <v>624</v>
      </c>
      <c r="N110" s="28">
        <f>SUM(M108:M110)</f>
        <v>3140</v>
      </c>
      <c r="O110" s="28">
        <f>+M109</f>
        <v>68</v>
      </c>
      <c r="P110" s="28">
        <f>+N110-O110</f>
        <v>3072</v>
      </c>
    </row>
    <row r="111" spans="1:16" s="1" customFormat="1" ht="15.75" thickBot="1">
      <c r="A111" s="11">
        <v>11</v>
      </c>
      <c r="B111" s="14" t="s">
        <v>23</v>
      </c>
      <c r="C111" s="14" t="s">
        <v>46</v>
      </c>
      <c r="D111" s="14" t="s">
        <v>46</v>
      </c>
      <c r="E111" s="48" t="s">
        <v>46</v>
      </c>
      <c r="F111" s="48" t="s">
        <v>46</v>
      </c>
      <c r="G111" s="13" t="s">
        <v>46</v>
      </c>
      <c r="H111" s="13" t="s">
        <v>46</v>
      </c>
      <c r="I111" s="13" t="s">
        <v>46</v>
      </c>
      <c r="J111" s="13" t="s">
        <v>46</v>
      </c>
      <c r="K111" s="13" t="s">
        <v>46</v>
      </c>
      <c r="L111" s="18" t="s">
        <v>46</v>
      </c>
      <c r="M111" s="29" t="s">
        <v>46</v>
      </c>
      <c r="N111" s="1">
        <v>0</v>
      </c>
      <c r="O111" s="1">
        <v>0</v>
      </c>
      <c r="P111" s="1">
        <v>0</v>
      </c>
    </row>
    <row r="112" spans="1:16" s="1" customFormat="1" ht="15.75" thickBot="1">
      <c r="A112" s="11">
        <v>12</v>
      </c>
      <c r="B112" s="14" t="s">
        <v>39</v>
      </c>
      <c r="C112" s="14" t="s">
        <v>20</v>
      </c>
      <c r="D112" s="14" t="s">
        <v>278</v>
      </c>
      <c r="E112" s="15" t="s">
        <v>261</v>
      </c>
      <c r="F112" s="16" t="s">
        <v>60</v>
      </c>
      <c r="G112" s="13">
        <v>2</v>
      </c>
      <c r="H112" s="13">
        <v>75</v>
      </c>
      <c r="I112" s="13" t="s">
        <v>52</v>
      </c>
      <c r="J112" s="13">
        <v>125</v>
      </c>
      <c r="K112" s="13" t="s">
        <v>34</v>
      </c>
      <c r="L112" s="18" t="s">
        <v>36</v>
      </c>
      <c r="M112" s="29">
        <v>55</v>
      </c>
      <c r="N112" s="28">
        <f>+M112</f>
        <v>55</v>
      </c>
      <c r="O112" s="1">
        <v>0</v>
      </c>
      <c r="P112" s="28">
        <f>+N112-O112</f>
        <v>55</v>
      </c>
    </row>
    <row r="113" spans="1:15" s="1" customFormat="1" ht="15">
      <c r="A113" s="11">
        <v>13</v>
      </c>
      <c r="B113" s="14" t="s">
        <v>21</v>
      </c>
      <c r="C113" s="14" t="s">
        <v>66</v>
      </c>
      <c r="D113" s="14" t="s">
        <v>85</v>
      </c>
      <c r="E113" s="15" t="s">
        <v>207</v>
      </c>
      <c r="F113" s="16" t="s">
        <v>208</v>
      </c>
      <c r="G113" s="13">
        <v>2</v>
      </c>
      <c r="H113" s="13">
        <v>230</v>
      </c>
      <c r="I113" s="13"/>
      <c r="J113" s="13">
        <v>0</v>
      </c>
      <c r="K113" s="49"/>
      <c r="L113" s="18" t="s">
        <v>209</v>
      </c>
      <c r="M113" s="29">
        <v>21</v>
      </c>
      <c r="O113" s="28"/>
    </row>
    <row r="114" spans="1:15" s="1" customFormat="1" ht="15">
      <c r="A114" s="20"/>
      <c r="B114" s="21" t="s">
        <v>21</v>
      </c>
      <c r="C114" s="21" t="s">
        <v>66</v>
      </c>
      <c r="D114" s="21" t="s">
        <v>83</v>
      </c>
      <c r="E114" s="22" t="s">
        <v>210</v>
      </c>
      <c r="F114" s="23" t="s">
        <v>54</v>
      </c>
      <c r="G114" s="25">
        <v>2</v>
      </c>
      <c r="H114" s="25">
        <v>300</v>
      </c>
      <c r="I114" s="25" t="s">
        <v>52</v>
      </c>
      <c r="J114" s="25">
        <v>89</v>
      </c>
      <c r="K114" s="50" t="s">
        <v>35</v>
      </c>
      <c r="L114" s="26" t="s">
        <v>36</v>
      </c>
      <c r="M114" s="30">
        <v>369</v>
      </c>
      <c r="O114" s="28"/>
    </row>
    <row r="115" spans="1:15" s="1" customFormat="1" ht="45">
      <c r="A115" s="20"/>
      <c r="B115" s="21" t="s">
        <v>21</v>
      </c>
      <c r="C115" s="21" t="s">
        <v>66</v>
      </c>
      <c r="D115" s="21" t="s">
        <v>84</v>
      </c>
      <c r="E115" s="22" t="s">
        <v>211</v>
      </c>
      <c r="F115" s="23" t="s">
        <v>51</v>
      </c>
      <c r="G115" s="25">
        <v>5</v>
      </c>
      <c r="H115" s="25">
        <v>120</v>
      </c>
      <c r="I115" s="25" t="s">
        <v>52</v>
      </c>
      <c r="J115" s="25">
        <v>57</v>
      </c>
      <c r="K115" s="50" t="s">
        <v>34</v>
      </c>
      <c r="L115" s="26" t="s">
        <v>282</v>
      </c>
      <c r="M115" s="30">
        <v>190</v>
      </c>
      <c r="O115" s="28"/>
    </row>
    <row r="116" spans="1:15" s="1" customFormat="1" ht="15">
      <c r="A116" s="20"/>
      <c r="B116" s="21" t="s">
        <v>21</v>
      </c>
      <c r="C116" s="21" t="s">
        <v>66</v>
      </c>
      <c r="D116" s="21" t="s">
        <v>212</v>
      </c>
      <c r="E116" s="22" t="s">
        <v>167</v>
      </c>
      <c r="F116" s="23" t="s">
        <v>47</v>
      </c>
      <c r="G116" s="25">
        <v>2</v>
      </c>
      <c r="H116" s="25">
        <v>460</v>
      </c>
      <c r="I116" s="25" t="s">
        <v>52</v>
      </c>
      <c r="J116" s="25">
        <v>108</v>
      </c>
      <c r="K116" s="50" t="s">
        <v>35</v>
      </c>
      <c r="L116" s="26" t="s">
        <v>36</v>
      </c>
      <c r="M116" s="30">
        <v>404</v>
      </c>
      <c r="O116" s="28"/>
    </row>
    <row r="117" spans="1:15" s="1" customFormat="1" ht="30">
      <c r="A117" s="20"/>
      <c r="B117" s="21" t="s">
        <v>21</v>
      </c>
      <c r="C117" s="21" t="s">
        <v>66</v>
      </c>
      <c r="D117" s="21" t="s">
        <v>85</v>
      </c>
      <c r="E117" s="22" t="s">
        <v>213</v>
      </c>
      <c r="F117" s="23" t="s">
        <v>47</v>
      </c>
      <c r="G117" s="25">
        <v>5</v>
      </c>
      <c r="H117" s="25">
        <v>120</v>
      </c>
      <c r="I117" s="25" t="s">
        <v>52</v>
      </c>
      <c r="J117" s="25">
        <v>57</v>
      </c>
      <c r="K117" s="50" t="s">
        <v>34</v>
      </c>
      <c r="L117" s="26" t="s">
        <v>44</v>
      </c>
      <c r="M117" s="30">
        <v>422</v>
      </c>
      <c r="O117" s="28"/>
    </row>
    <row r="118" spans="1:15" s="1" customFormat="1" ht="15">
      <c r="A118" s="20"/>
      <c r="B118" s="21" t="s">
        <v>21</v>
      </c>
      <c r="C118" s="21" t="s">
        <v>66</v>
      </c>
      <c r="D118" s="21" t="s">
        <v>86</v>
      </c>
      <c r="E118" s="22" t="s">
        <v>131</v>
      </c>
      <c r="F118" s="23" t="s">
        <v>53</v>
      </c>
      <c r="G118" s="25">
        <v>2</v>
      </c>
      <c r="H118" s="25">
        <v>390</v>
      </c>
      <c r="I118" s="25" t="s">
        <v>49</v>
      </c>
      <c r="J118" s="25">
        <v>108</v>
      </c>
      <c r="K118" s="50" t="s">
        <v>35</v>
      </c>
      <c r="L118" s="26" t="s">
        <v>36</v>
      </c>
      <c r="M118" s="30">
        <v>322</v>
      </c>
      <c r="O118" s="28"/>
    </row>
    <row r="119" spans="1:16" s="1" customFormat="1" ht="15.75" thickBot="1">
      <c r="A119" s="36"/>
      <c r="B119" s="37" t="s">
        <v>21</v>
      </c>
      <c r="C119" s="37" t="s">
        <v>66</v>
      </c>
      <c r="D119" s="37" t="s">
        <v>71</v>
      </c>
      <c r="E119" s="38" t="s">
        <v>131</v>
      </c>
      <c r="F119" s="39" t="s">
        <v>53</v>
      </c>
      <c r="G119" s="41">
        <v>2</v>
      </c>
      <c r="H119" s="41">
        <v>390</v>
      </c>
      <c r="I119" s="41" t="s">
        <v>49</v>
      </c>
      <c r="J119" s="41">
        <v>108</v>
      </c>
      <c r="K119" s="63" t="s">
        <v>35</v>
      </c>
      <c r="L119" s="42" t="s">
        <v>36</v>
      </c>
      <c r="M119" s="64">
        <v>598</v>
      </c>
      <c r="N119" s="28">
        <f>SUM(M113:M119)</f>
        <v>2326</v>
      </c>
      <c r="O119" s="28">
        <f>+M117+M115</f>
        <v>612</v>
      </c>
      <c r="P119" s="28">
        <f>+N119-O119</f>
        <v>1714</v>
      </c>
    </row>
    <row r="120" spans="1:15" s="1" customFormat="1" ht="15">
      <c r="A120" s="11">
        <v>14</v>
      </c>
      <c r="B120" s="14" t="s">
        <v>4</v>
      </c>
      <c r="C120" s="14" t="s">
        <v>5</v>
      </c>
      <c r="D120" s="14" t="s">
        <v>214</v>
      </c>
      <c r="E120" s="15" t="s">
        <v>110</v>
      </c>
      <c r="F120" s="16" t="s">
        <v>98</v>
      </c>
      <c r="G120" s="13">
        <v>2</v>
      </c>
      <c r="H120" s="13">
        <v>1110</v>
      </c>
      <c r="I120" s="13" t="s">
        <v>49</v>
      </c>
      <c r="J120" s="13">
        <v>159</v>
      </c>
      <c r="K120" s="49" t="s">
        <v>34</v>
      </c>
      <c r="L120" s="18" t="s">
        <v>96</v>
      </c>
      <c r="M120" s="29">
        <v>255</v>
      </c>
      <c r="O120" s="28"/>
    </row>
    <row r="121" spans="1:15" s="1" customFormat="1" ht="15">
      <c r="A121" s="20"/>
      <c r="B121" s="21" t="s">
        <v>4</v>
      </c>
      <c r="C121" s="21" t="s">
        <v>5</v>
      </c>
      <c r="D121" s="21" t="s">
        <v>215</v>
      </c>
      <c r="E121" s="22" t="s">
        <v>172</v>
      </c>
      <c r="F121" s="23" t="s">
        <v>50</v>
      </c>
      <c r="G121" s="25">
        <v>2</v>
      </c>
      <c r="H121" s="25">
        <v>360</v>
      </c>
      <c r="I121" s="25" t="s">
        <v>49</v>
      </c>
      <c r="J121" s="25">
        <v>273</v>
      </c>
      <c r="K121" s="50" t="s">
        <v>35</v>
      </c>
      <c r="L121" s="26" t="s">
        <v>36</v>
      </c>
      <c r="M121" s="30">
        <v>476</v>
      </c>
      <c r="O121" s="28"/>
    </row>
    <row r="122" spans="1:16" s="1" customFormat="1" ht="15.75" thickBot="1">
      <c r="A122" s="12"/>
      <c r="B122" s="31" t="s">
        <v>4</v>
      </c>
      <c r="C122" s="31" t="s">
        <v>5</v>
      </c>
      <c r="D122" s="31" t="s">
        <v>216</v>
      </c>
      <c r="E122" s="32" t="s">
        <v>172</v>
      </c>
      <c r="F122" s="33" t="s">
        <v>50</v>
      </c>
      <c r="G122" s="2">
        <v>2</v>
      </c>
      <c r="H122" s="2">
        <v>360</v>
      </c>
      <c r="I122" s="2" t="s">
        <v>49</v>
      </c>
      <c r="J122" s="2">
        <v>273</v>
      </c>
      <c r="K122" s="62" t="s">
        <v>35</v>
      </c>
      <c r="L122" s="34" t="s">
        <v>36</v>
      </c>
      <c r="M122" s="35">
        <v>124</v>
      </c>
      <c r="N122" s="28">
        <f>SUM(M120:M122)</f>
        <v>855</v>
      </c>
      <c r="O122" s="28">
        <v>0</v>
      </c>
      <c r="P122" s="28">
        <f>+N122-O122</f>
        <v>855</v>
      </c>
    </row>
    <row r="123" spans="1:16" ht="15.75" thickBot="1">
      <c r="A123" s="80">
        <v>15</v>
      </c>
      <c r="B123" s="81" t="s">
        <v>22</v>
      </c>
      <c r="C123" s="81" t="s">
        <v>68</v>
      </c>
      <c r="D123" s="81" t="s">
        <v>217</v>
      </c>
      <c r="E123" s="82" t="s">
        <v>218</v>
      </c>
      <c r="F123" s="83" t="s">
        <v>219</v>
      </c>
      <c r="G123" s="84">
        <v>2</v>
      </c>
      <c r="H123" s="84">
        <v>830</v>
      </c>
      <c r="I123" s="84"/>
      <c r="J123" s="84"/>
      <c r="K123" s="85"/>
      <c r="L123" s="86" t="s">
        <v>220</v>
      </c>
      <c r="M123" s="87">
        <v>241</v>
      </c>
      <c r="N123" s="28">
        <f>SUM(M123)</f>
        <v>241</v>
      </c>
      <c r="O123" s="1">
        <v>0</v>
      </c>
      <c r="P123" s="28">
        <f>+N123-O123</f>
        <v>241</v>
      </c>
    </row>
    <row r="124" spans="2:12" s="1" customFormat="1" ht="15">
      <c r="B124" s="3"/>
      <c r="C124" s="3"/>
      <c r="D124" s="3"/>
      <c r="E124" s="4"/>
      <c r="F124" s="5"/>
      <c r="I124" s="89"/>
      <c r="K124" s="90"/>
      <c r="L124" s="91"/>
    </row>
    <row r="125" spans="10:13" ht="15">
      <c r="J125" s="92"/>
      <c r="K125" s="92"/>
      <c r="L125" s="92"/>
      <c r="M125" s="6"/>
    </row>
    <row r="126" spans="10:13" ht="15">
      <c r="J126" s="92"/>
      <c r="K126" s="92"/>
      <c r="L126" s="92"/>
      <c r="M126" s="6"/>
    </row>
    <row r="127" spans="3:16" ht="15">
      <c r="C127" s="96" t="s">
        <v>42</v>
      </c>
      <c r="D127" s="96"/>
      <c r="E127" s="96"/>
      <c r="F127" s="96"/>
      <c r="G127" s="93"/>
      <c r="H127" s="96" t="s">
        <v>27</v>
      </c>
      <c r="I127" s="96"/>
      <c r="J127" s="96"/>
      <c r="K127" s="96"/>
      <c r="N127" s="88">
        <f>SUM(N14:N126)</f>
        <v>62381</v>
      </c>
      <c r="O127" s="88">
        <f>SUM(O14:O126)</f>
        <v>24416</v>
      </c>
      <c r="P127" s="88">
        <f>SUM(P14:P126)</f>
        <v>37965</v>
      </c>
    </row>
    <row r="128" spans="14:16" ht="15">
      <c r="N128" s="88"/>
      <c r="P128" s="88"/>
    </row>
    <row r="129" spans="1:13" ht="22.5" customHeight="1">
      <c r="A129" s="95" t="s">
        <v>57</v>
      </c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</row>
    <row r="130" spans="1:13" ht="22.5" customHeight="1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</row>
    <row r="131" spans="1:13" ht="22.5" customHeight="1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</row>
    <row r="132" spans="1:13" ht="22.5" customHeight="1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</row>
    <row r="133" spans="1:13" ht="35.25" customHeight="1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</row>
    <row r="135" ht="7.5" customHeight="1"/>
    <row r="136" spans="1:13" ht="18" customHeight="1">
      <c r="A136" s="95" t="s">
        <v>56</v>
      </c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</row>
    <row r="137" spans="1:13" ht="18" customHeight="1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</row>
    <row r="138" spans="1:13" ht="18" customHeight="1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</row>
    <row r="139" spans="1:13" ht="12.75" customHeight="1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</row>
    <row r="140" spans="1:13" ht="12.75" customHeight="1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</row>
    <row r="141" spans="1:13" ht="12.75" customHeight="1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</row>
    <row r="142" spans="1:13" ht="12.75" customHeight="1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</row>
    <row r="143" spans="1:13" ht="12.75" customHeight="1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</row>
    <row r="144" spans="1:13" ht="12.75" customHeight="1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</row>
    <row r="145" spans="1:13" ht="15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</row>
    <row r="146" spans="1:13" ht="27.75" customHeight="1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</row>
  </sheetData>
  <sheetProtection/>
  <autoFilter ref="A13:Q124"/>
  <mergeCells count="16">
    <mergeCell ref="K1:M4"/>
    <mergeCell ref="E11:E12"/>
    <mergeCell ref="F11:F12"/>
    <mergeCell ref="H11:H12"/>
    <mergeCell ref="A6:M7"/>
    <mergeCell ref="H9:M9"/>
    <mergeCell ref="M11:M12"/>
    <mergeCell ref="I11:L11"/>
    <mergeCell ref="A129:M133"/>
    <mergeCell ref="A136:M146"/>
    <mergeCell ref="H127:K127"/>
    <mergeCell ref="C127:F127"/>
    <mergeCell ref="A11:A12"/>
    <mergeCell ref="B11:B12"/>
    <mergeCell ref="C11:D11"/>
    <mergeCell ref="G11:G12"/>
  </mergeCells>
  <printOptions horizontalCentered="1"/>
  <pageMargins left="0" right="0" top="0" bottom="0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Армен</dc:creator>
  <cp:keywords/>
  <dc:description/>
  <cp:lastModifiedBy>Comp</cp:lastModifiedBy>
  <cp:lastPrinted>2020-04-21T08:28:36Z</cp:lastPrinted>
  <dcterms:created xsi:type="dcterms:W3CDTF">2007-05-18T05:36:55Z</dcterms:created>
  <dcterms:modified xsi:type="dcterms:W3CDTF">2020-04-23T21:29:10Z</dcterms:modified>
  <cp:category/>
  <cp:version/>
  <cp:contentType/>
  <cp:contentStatus/>
</cp:coreProperties>
</file>